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8eafb0363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 mensal" sheetId="1" r:id="Ra05bd302698948f3"/>
    <x:sheet xmlns:r="http://schemas.openxmlformats.org/officeDocument/2006/relationships" name="Serviços por mês" sheetId="2" r:id="R239cf84a19c54e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0.00"/>
    <x:numFmt numFmtId="201" formatCode="0.0%"/>
    <x:numFmt numFmtId="202" formatCode="&quot;R$&quot; #,##0.00;[Red](&quot;R$&quot; #,##0.00);&quot;R$&quot; 0.00"/>
    <x:numFmt numFmtId="203" formatCode="0.000&quot;x&quot;"/>
  </x:numFmts>
  <x:fonts count="5">
    <x:font>
      <x:sz val="11"/>
      <x:name val="Carlito"/>
    </x:font>
    <x:font>
      <x:sz val="11"/>
      <x:name val="Arial"/>
    </x:font>
    <x:font>
      <x:sz val="10"/>
      <x:name val="Arial"/>
    </x:font>
    <x:font>
      <x:b/>
      <x:sz val="16"/>
      <x:color rgb="FF006F5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6F5B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color rgb="FF006F5B"/>
      </x:font>
      <x:fill>
        <x:patternFill patternType="solid">
          <x:bgColor rgb="FFE7F7F1"/>
        </x:patternFill>
      </x:fill>
    </x:dxf>
    <x:dxf>
      <x:font>
        <x:color rgb="FF795916"/>
      </x:font>
      <x:fill>
        <x:patternFill patternType="solid">
          <x:bgColor rgb="FFFFF4DF"/>
        </x:patternFill>
      </x:fill>
    </x:dxf>
    <x:dxf>
      <x:font>
        <x:color rgb="FFB42318"/>
      </x:font>
    </x:dxf>
    <x:dxf>
      <x:font>
        <x:color rgb="FF006F5B"/>
      </x:font>
    </x:dxf>
    <x:dxf>
      <x:font>
        <x:color rgb="FFB42318"/>
      </x:font>
    </x:dxf>
    <x:dxf>
      <x:font>
        <x:color rgb="FF006F5B"/>
      </x:font>
    </x:dxf>
    <x:dxf>
      <x:font>
        <x:color rgb="FFB42318"/>
      </x:font>
    </x:dxf>
    <x:dxf>
      <x:font>
        <x:color rgb="FF006F5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b12a11ef84733" /><Relationship Type="http://schemas.openxmlformats.org/officeDocument/2006/relationships/theme" Target="/xl/theme/theme1.xml" Id="R1db38d4b6b334f7b" /><Relationship Type="http://schemas.openxmlformats.org/officeDocument/2006/relationships/sharedStrings" Target="/xl/sharedStrings.xml" Id="Rac0909b60a3240cc" /><Relationship Type="http://schemas.openxmlformats.org/officeDocument/2006/relationships/worksheet" Target="/xl/worksheets/sheet1.xml" Id="Ra05bd302698948f3" /><Relationship Type="http://schemas.openxmlformats.org/officeDocument/2006/relationships/worksheet" Target="/xl/worksheets/sheet2.xml" Id="R239cf84a19c54ee6" /></Relationships>
</file>

<file path=xl/tables/table1.xml><?xml version="1.0" encoding="utf-8"?>
<x:table xmlns:x="http://schemas.openxmlformats.org/spreadsheetml/2006/main" id="1" name="VolumetriaMensal" displayName="VolumetriaMensal" ref="A6:O2183" headerRowCount="1" totalsRowCount="0" totalsRowShown="0">
  <x:tableColumns count="15">
    <x:tableColumn id="1" name="Mês"/>
    <x:tableColumn id="2" name="Área"/>
    <x:tableColumn id="3" name="Composição"/>
    <x:tableColumn id="4" name="Código"/>
    <x:tableColumn id="5" name="Serviço"/>
    <x:tableColumn id="6" name="Unid."/>
    <x:tableColumn id="7" name="Vol. anual EQTL"/>
    <x:tableColumn id="8" name="Meta mensal qtd."/>
    <x:tableColumn id="9" name="Pago qtd."/>
    <x:tableColumn id="10" name="Saldo qtd."/>
    <x:tableColumn id="11" name="Ating. qtd."/>
    <x:tableColumn id="12" name="Meta mensal R$"/>
    <x:tableColumn id="13" name="Pago R$"/>
    <x:tableColumn id="14" name="Saldo R$"/>
    <x:tableColumn id="15" name="Orig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ae7dcee54d4a3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23" hidden="0" customWidth="1"/>
    <x:col min="4" max="4" width="20" hidden="0" customWidth="1"/>
    <x:col min="5" max="5" width="22" hidden="0" customWidth="1"/>
    <x:col min="6" max="6" width="17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2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Volumetria e recebido mensal | SETUP</x:v>
      </x:c>
      <x:c r="B2" s="3"/>
      <x:c r="C2" s="3"/>
      <x:c r="D2" s="3"/>
      <x:c r="E2" s="3"/>
      <x:c r="F2" s="3"/>
      <x:c r="G2" s="3"/>
      <x:c r="H2" s="3"/>
      <x:c r="I2" s="3"/>
    </x:row>
    <x:row r="3" ht="22" customHeight="1">
      <x:c r="A3" s="3" t="str">
        <x:v>K = meta EQTL do período / recebido elegível. +5% e +12% são acréscimos de receita, não margem contábil.</x:v>
      </x:c>
      <x:c r="B3" s="3"/>
      <x:c r="C3" s="3"/>
      <x:c r="D3" s="3"/>
      <x:c r="E3" s="3"/>
      <x:c r="F3" s="3"/>
      <x:c r="G3" s="3"/>
      <x:c r="H3" s="3"/>
      <x:c r="I3" s="3"/>
    </x:row>
    <x:row r="4" ht="22" customHeight="1">
      <x:c r="A4" s="3" t="str">
        <x:v>Meta mensal = volumetria anual / 12. Agosto segue o ciclo de pagamento, não a data de execução em campo.</x:v>
      </x:c>
      <x:c r="B4" s="3"/>
      <x:c r="C4" s="3"/>
      <x:c r="D4" s="3"/>
      <x:c r="E4" s="3"/>
      <x:c r="F4" s="3"/>
      <x:c r="G4" s="3"/>
      <x:c r="H4" s="3"/>
      <x:c r="I4" s="3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34" customHeight="1">
      <x:c r="A6" s="8" t="str">
        <x:v>Período</x:v>
      </x:c>
      <x:c r="B6" s="8" t="str">
        <x:v>Frente</x:v>
      </x:c>
      <x:c r="C6" s="8" t="str">
        <x:v>Meta EQTL</x:v>
      </x:c>
      <x:c r="D6" s="8" t="str">
        <x:v>Pago elegível</x:v>
      </x:c>
      <x:c r="E6" s="8" t="str">
        <x:v>Saldo</x:v>
      </x:c>
      <x:c r="F6" s="8" t="str">
        <x:v>Atingimento</x:v>
      </x:c>
      <x:c r="G6" s="8" t="str">
        <x:v>K equilíbrio</x:v>
      </x:c>
      <x:c r="H6" s="8" t="str">
        <x:v>K +5%</x:v>
      </x:c>
      <x:c r="I6" s="8" t="str">
        <x:v>K +12%</x:v>
      </x:c>
    </x:row>
    <x:row r="7" ht="22" customHeight="1">
      <x:c r="A7" s="3" t="str">
        <x:v>Junho</x:v>
      </x:c>
      <x:c r="B7" s="3" t="str">
        <x:v>GERAL</x:v>
      </x:c>
      <x:c r="C7" s="12" t="n">
        <x:f>SUMIFS('Serviços por mês'!$L$7:$L$2183,'Serviços por mês'!$A$7:$A$2183,"Junho",'Serviços por mês'!$C$7:$C$2183,"PRODUÇÃO")</x:f>
        <x:v>25643729.21999999</x:v>
      </x:c>
      <x:c r="D7" s="12" t="n">
        <x:f>SUMIFS('Serviços por mês'!$M$7:$M$2183,'Serviços por mês'!$A$7:$A$2183,"Junho",'Serviços por mês'!$C$7:$C$2183,"PRODUÇÃO")</x:f>
        <x:v>17656658.959999993</x:v>
      </x:c>
      <x:c r="E7" s="12" t="n">
        <x:f>D7-C7</x:f>
        <x:v>-7987070.259999998</x:v>
      </x:c>
      <x:c r="F7" s="11" t="n">
        <x:f>IF(C7=0,"",D7/C7)</x:f>
        <x:v>0.6885371003773217</x:v>
      </x:c>
      <x:c r="G7" s="13" t="n">
        <x:f>IF(D7=0,"",C7/D7)</x:f>
        <x:v>1.452354563685813</x:v>
      </x:c>
      <x:c r="H7" s="13" t="n">
        <x:f>IF(G7="","",G7*1.05)</x:f>
        <x:v>1.5249722918701039</x:v>
      </x:c>
      <x:c r="I7" s="13" t="n">
        <x:f>IF(G7="","",G7*1.12)</x:f>
        <x:v>1.6266371113281108</x:v>
      </x:c>
    </x:row>
    <x:row r="8" ht="22" customHeight="1">
      <x:c r="A8" s="3" t="str">
        <x:v>Junho</x:v>
      </x:c>
      <x:c r="B8" s="3" t="str">
        <x:v>STC</x:v>
      </x:c>
      <x:c r="C8" s="12" t="n">
        <x:f>SUMIFS('Serviços por mês'!$L$7:$L$2183,'Serviços por mês'!$A$7:$A$2183,"Junho",'Serviços por mês'!$C$7:$C$2183,"PRODUÇÃO",'Serviços por mês'!$B$7:$B$2183,B8)</x:f>
        <x:v>11237629.79</x:v>
      </x:c>
      <x:c r="D8" s="12" t="n">
        <x:f>SUMIFS('Serviços por mês'!$M$7:$M$2183,'Serviços por mês'!$A$7:$A$2183,"Junho",'Serviços por mês'!$C$7:$C$2183,"PRODUÇÃO",'Serviços por mês'!$B$7:$B$2183,B8)</x:f>
        <x:v>8967050.28</x:v>
      </x:c>
      <x:c r="E8" s="12" t="n">
        <x:f>D8-C8</x:f>
        <x:v>-2270579.51</x:v>
      </x:c>
      <x:c r="F8" s="11" t="n">
        <x:f>IF(C8=0,"",D8/C8)</x:f>
        <x:v>0.7979485396448533</x:v>
      </x:c>
      <x:c r="G8" s="13" t="n">
        <x:f>IF(D8=0,"",C8/D8)</x:f>
        <x:v>1.2532136476433362</x:v>
      </x:c>
      <x:c r="H8" s="13" t="n">
        <x:f>IF(G8="","",G8*1.05)</x:f>
        <x:v>1.3158743300255031</x:v>
      </x:c>
      <x:c r="I8" s="13" t="n">
        <x:f>IF(G8="","",G8*1.12)</x:f>
        <x:v>1.4035992853605366</x:v>
      </x:c>
    </x:row>
    <x:row r="9" ht="22" customHeight="1">
      <x:c r="A9" s="3" t="str">
        <x:v>Junho</x:v>
      </x:c>
      <x:c r="B9" s="3" t="str">
        <x:v>O&amp;M</x:v>
      </x:c>
      <x:c r="C9" s="12" t="n">
        <x:f>SUMIFS('Serviços por mês'!$L$7:$L$2183,'Serviços por mês'!$A$7:$A$2183,"Junho",'Serviços por mês'!$C$7:$C$2183,"PRODUÇÃO",'Serviços por mês'!$B$7:$B$2183,B9)</x:f>
        <x:v>14406099.429999998</x:v>
      </x:c>
      <x:c r="D9" s="12" t="n">
        <x:f>SUMIFS('Serviços por mês'!$M$7:$M$2183,'Serviços por mês'!$A$7:$A$2183,"Junho",'Serviços por mês'!$C$7:$C$2183,"PRODUÇÃO",'Serviços por mês'!$B$7:$B$2183,B9)</x:f>
        <x:v>8689608.679999992</x:v>
      </x:c>
      <x:c r="E9" s="12" t="n">
        <x:f>D9-C9</x:f>
        <x:v>-5716490.750000006</x:v>
      </x:c>
      <x:c r="F9" s="11" t="n">
        <x:f>IF(C9=0,"",D9/C9)</x:f>
        <x:v>0.6031895533015902</x:v>
      </x:c>
      <x:c r="G9" s="13" t="n">
        <x:f>IF(D9=0,"",C9/D9)</x:f>
        <x:v>1.6578536457179118</x:v>
      </x:c>
      <x:c r="H9" s="13" t="n">
        <x:f>IF(G9="","",G9*1.05)</x:f>
        <x:v>1.7407463280038076</x:v>
      </x:c>
      <x:c r="I9" s="13" t="n">
        <x:f>IF(G9="","",G9*1.12)</x:f>
        <x:v>1.8567960832040615</x:v>
      </x:c>
    </x:row>
    <x:row r="10" ht="22" customHeight="1">
      <x:c r="A10" s="3" t="str">
        <x:v>Julho</x:v>
      </x:c>
      <x:c r="B10" s="3" t="str">
        <x:v>GERAL</x:v>
      </x:c>
      <x:c r="C10" s="12" t="n">
        <x:f>SUMIFS('Serviços por mês'!$L$7:$L$2183,'Serviços por mês'!$A$7:$A$2183,"Julho",'Serviços por mês'!$C$7:$C$2183,"PRODUÇÃO")</x:f>
        <x:v>25643729.21999999</x:v>
      </x:c>
      <x:c r="D10" s="12" t="n">
        <x:f>SUMIFS('Serviços por mês'!$M$7:$M$2183,'Serviços por mês'!$A$7:$A$2183,"Julho",'Serviços por mês'!$C$7:$C$2183,"PRODUÇÃO")</x:f>
        <x:v>18055838.869999997</x:v>
      </x:c>
      <x:c r="E10" s="12" t="n">
        <x:f>D10-C10</x:f>
        <x:v>-7587890.349999994</x:v>
      </x:c>
      <x:c r="F10" s="11" t="n">
        <x:f>IF(C10=0,"",D10/C10)</x:f>
        <x:v>0.7041034755552611</x:v>
      </x:c>
      <x:c r="G10" s="13" t="n">
        <x:f>IF(D10=0,"",C10/D10)</x:f>
        <x:v>1.4202457944287135</x:v>
      </x:c>
      <x:c r="H10" s="13" t="n">
        <x:f>IF(G10="","",G10*1.05)</x:f>
        <x:v>1.4912580841501493</x:v>
      </x:c>
      <x:c r="I10" s="13" t="n">
        <x:f>IF(G10="","",G10*1.12)</x:f>
        <x:v>1.5906752897601593</x:v>
      </x:c>
    </x:row>
    <x:row r="11" ht="22" customHeight="1">
      <x:c r="A11" s="3" t="str">
        <x:v>Julho</x:v>
      </x:c>
      <x:c r="B11" s="3" t="str">
        <x:v>STC</x:v>
      </x:c>
      <x:c r="C11" s="12" t="n">
        <x:f>SUMIFS('Serviços por mês'!$L$7:$L$2183,'Serviços por mês'!$A$7:$A$2183,"Julho",'Serviços por mês'!$C$7:$C$2183,"PRODUÇÃO",'Serviços por mês'!$B$7:$B$2183,B11)</x:f>
        <x:v>11237629.79</x:v>
      </x:c>
      <x:c r="D11" s="12" t="n">
        <x:f>SUMIFS('Serviços por mês'!$M$7:$M$2183,'Serviços por mês'!$A$7:$A$2183,"Julho",'Serviços por mês'!$C$7:$C$2183,"PRODUÇÃO",'Serviços por mês'!$B$7:$B$2183,B11)</x:f>
        <x:v>9765177.019999998</x:v>
      </x:c>
      <x:c r="E11" s="12" t="n">
        <x:f>D11-C11</x:f>
        <x:v>-1472452.7700000014</x:v>
      </x:c>
      <x:c r="F11" s="11" t="n">
        <x:f>IF(C11=0,"",D11/C11)</x:f>
        <x:v>0.8689712334792975</x:v>
      </x:c>
      <x:c r="G11" s="13" t="n">
        <x:f>IF(D11=0,"",C11/D11)</x:f>
        <x:v>1.1507860806807988</x:v>
      </x:c>
      <x:c r="H11" s="13" t="n">
        <x:f>IF(G11="","",G11*1.05)</x:f>
        <x:v>1.2083253847148387</x:v>
      </x:c>
      <x:c r="I11" s="13" t="n">
        <x:f>IF(G11="","",G11*1.12)</x:f>
        <x:v>1.2888804103624947</x:v>
      </x:c>
    </x:row>
    <x:row r="12" ht="22" customHeight="1">
      <x:c r="A12" s="3" t="str">
        <x:v>Julho</x:v>
      </x:c>
      <x:c r="B12" s="3" t="str">
        <x:v>O&amp;M</x:v>
      </x:c>
      <x:c r="C12" s="12" t="n">
        <x:f>SUMIFS('Serviços por mês'!$L$7:$L$2183,'Serviços por mês'!$A$7:$A$2183,"Julho",'Serviços por mês'!$C$7:$C$2183,"PRODUÇÃO",'Serviços por mês'!$B$7:$B$2183,B12)</x:f>
        <x:v>14406099.429999998</x:v>
      </x:c>
      <x:c r="D12" s="12" t="n">
        <x:f>SUMIFS('Serviços por mês'!$M$7:$M$2183,'Serviços por mês'!$A$7:$A$2183,"Julho",'Serviços por mês'!$C$7:$C$2183,"PRODUÇÃO",'Serviços por mês'!$B$7:$B$2183,B12)</x:f>
        <x:v>8290661.849999994</x:v>
      </x:c>
      <x:c r="E12" s="12" t="n">
        <x:f>D12-C12</x:f>
        <x:v>-6115437.580000004</x:v>
      </x:c>
      <x:c r="F12" s="11" t="n">
        <x:f>IF(C12=0,"",D12/C12)</x:f>
        <x:v>0.5754966422580075</x:v>
      </x:c>
      <x:c r="G12" s="13" t="n">
        <x:f>IF(D12=0,"",C12/D12)</x:f>
        <x:v>1.7376295994993463</x:v>
      </x:c>
      <x:c r="H12" s="13" t="n">
        <x:f>IF(G12="","",G12*1.05)</x:f>
        <x:v>1.8245110794743136</x:v>
      </x:c>
      <x:c r="I12" s="13" t="n">
        <x:f>IF(G12="","",G12*1.12)</x:f>
        <x:v>1.946145151439268</x:v>
      </x:c>
    </x:row>
    <x:row r="13" ht="22" customHeight="1">
      <x:c r="A13" s="3" t="str">
        <x:v>Agosto</x:v>
      </x:c>
      <x:c r="B13" s="3" t="str">
        <x:v>GERAL</x:v>
      </x:c>
      <x:c r="C13" s="12" t="n">
        <x:f>SUMIFS('Serviços por mês'!$L$7:$L$2183,'Serviços por mês'!$A$7:$A$2183,"Agosto",'Serviços por mês'!$C$7:$C$2183,"PRODUÇÃO")</x:f>
        <x:v>25643729.21999999</x:v>
      </x:c>
      <x:c r="D13" s="12" t="n">
        <x:f>SUMIFS('Serviços por mês'!$M$7:$M$2183,'Serviços por mês'!$A$7:$A$2183,"Agosto",'Serviços por mês'!$C$7:$C$2183,"PRODUÇÃO")</x:f>
        <x:v>13178979.980000006</x:v>
      </x:c>
      <x:c r="E13" s="12" t="n">
        <x:f>D13-C13</x:f>
        <x:v>-12464749.239999985</x:v>
      </x:c>
      <x:c r="F13" s="11" t="n">
        <x:f>IF(C13=0,"",D13/C13)</x:f>
        <x:v>0.5139260310751328</x:v>
      </x:c>
      <x:c r="G13" s="13" t="n">
        <x:f>IF(D13=0,"",C13/D13)</x:f>
        <x:v>1.9458053095851187</x:v>
      </x:c>
      <x:c r="H13" s="13" t="n">
        <x:f>IF(G13="","",G13*1.05)</x:f>
        <x:v>2.043095575064375</x:v>
      </x:c>
      <x:c r="I13" s="13" t="n">
        <x:f>IF(G13="","",G13*1.12)</x:f>
        <x:v>2.179301946735333</x:v>
      </x:c>
    </x:row>
    <x:row r="14" ht="22" customHeight="1">
      <x:c r="A14" s="3" t="str">
        <x:v>Agosto</x:v>
      </x:c>
      <x:c r="B14" s="3" t="str">
        <x:v>STC</x:v>
      </x:c>
      <x:c r="C14" s="12" t="n">
        <x:f>SUMIFS('Serviços por mês'!$L$7:$L$2183,'Serviços por mês'!$A$7:$A$2183,"Agosto",'Serviços por mês'!$C$7:$C$2183,"PRODUÇÃO",'Serviços por mês'!$B$7:$B$2183,B14)</x:f>
        <x:v>11237629.79</x:v>
      </x:c>
      <x:c r="D14" s="12" t="n">
        <x:f>SUMIFS('Serviços por mês'!$M$7:$M$2183,'Serviços por mês'!$A$7:$A$2183,"Agosto",'Serviços por mês'!$C$7:$C$2183,"PRODUÇÃO",'Serviços por mês'!$B$7:$B$2183,B14)</x:f>
        <x:v>6204805.28</x:v>
      </x:c>
      <x:c r="E14" s="12" t="n">
        <x:f>D14-C14</x:f>
        <x:v>-5032824.509999999</x:v>
      </x:c>
      <x:c r="F14" s="11" t="n">
        <x:f>IF(C14=0,"",D14/C14)</x:f>
        <x:v>0.5521453719290036</x:v>
      </x:c>
      <x:c r="G14" s="13" t="n">
        <x:f>IF(D14=0,"",C14/D14)</x:f>
        <x:v>1.8111172362205052</x:v>
      </x:c>
      <x:c r="H14" s="13" t="n">
        <x:f>IF(G14="","",G14*1.05)</x:f>
        <x:v>1.9016730980315306</x:v>
      </x:c>
      <x:c r="I14" s="13" t="n">
        <x:f>IF(G14="","",G14*1.12)</x:f>
        <x:v>2.028451304566966</x:v>
      </x:c>
    </x:row>
    <x:row r="15" ht="22" customHeight="1">
      <x:c r="A15" s="3" t="str">
        <x:v>Agosto</x:v>
      </x:c>
      <x:c r="B15" s="3" t="str">
        <x:v>O&amp;M</x:v>
      </x:c>
      <x:c r="C15" s="12" t="n">
        <x:f>SUMIFS('Serviços por mês'!$L$7:$L$2183,'Serviços por mês'!$A$7:$A$2183,"Agosto",'Serviços por mês'!$C$7:$C$2183,"PRODUÇÃO",'Serviços por mês'!$B$7:$B$2183,B15)</x:f>
        <x:v>14406099.429999998</x:v>
      </x:c>
      <x:c r="D15" s="12" t="n">
        <x:f>SUMIFS('Serviços por mês'!$M$7:$M$2183,'Serviços por mês'!$A$7:$A$2183,"Agosto",'Serviços por mês'!$C$7:$C$2183,"PRODUÇÃO",'Serviços por mês'!$B$7:$B$2183,B15)</x:f>
        <x:v>6974174.700000005</x:v>
      </x:c>
      <x:c r="E15" s="12" t="n">
        <x:f>D15-C15</x:f>
        <x:v>-7431924.729999993</x:v>
      </x:c>
      <x:c r="F15" s="11" t="n">
        <x:f>IF(C15=0,"",D15/C15)</x:f>
        <x:v>0.48411263117319786</x:v>
      </x:c>
      <x:c r="G15" s="13" t="n">
        <x:f>IF(D15=0,"",C15/D15)</x:f>
        <x:v>2.0656350105482715</x:v>
      </x:c>
      <x:c r="H15" s="13" t="n">
        <x:f>IF(G15="","",G15*1.05)</x:f>
        <x:v>2.168916761075685</x:v>
      </x:c>
      <x:c r="I15" s="13" t="n">
        <x:f>IF(G15="","",G15*1.12)</x:f>
        <x:v>2.313511211814064</x:v>
      </x:c>
    </x:row>
    <x:row r="16" ht="22" customHeight="1">
      <x:c r="A16" s="3" t="str">
        <x:v>Junho + Julho</x:v>
      </x:c>
      <x:c r="B16" s="3" t="str">
        <x:v>GERAL</x:v>
      </x:c>
      <x:c r="C16" s="12" t="n">
        <x:f>SUMIFS('Serviços por mês'!$L$7:$L$2183,'Serviços por mês'!$A$7:$A$2183,"Junho",'Serviços por mês'!$C$7:$C$2183,"PRODUÇÃO")+SUMIFS('Serviços por mês'!$L$7:$L$2183,'Serviços por mês'!$A$7:$A$2183,"Julho",'Serviços por mês'!$C$7:$C$2183,"PRODUÇÃO")</x:f>
        <x:v>51287458.43999998</x:v>
      </x:c>
      <x:c r="D16" s="12" t="n">
        <x:f>SUMIFS('Serviços por mês'!$M$7:$M$2183,'Serviços por mês'!$A$7:$A$2183,"Junho",'Serviços por mês'!$C$7:$C$2183,"PRODUÇÃO")+SUMIFS('Serviços por mês'!$M$7:$M$2183,'Serviços por mês'!$A$7:$A$2183,"Julho",'Serviços por mês'!$C$7:$C$2183,"PRODUÇÃO")</x:f>
        <x:v>35712497.82999999</x:v>
      </x:c>
      <x:c r="E16" s="12" t="n">
        <x:f>D16-C16</x:f>
        <x:v>-15574960.609999992</x:v>
      </x:c>
      <x:c r="F16" s="11" t="n">
        <x:f>IF(C16=0,"",D16/C16)</x:f>
        <x:v>0.6963202879662914</x:v>
      </x:c>
      <x:c r="G16" s="13" t="n">
        <x:f>IF(D16=0,"",C16/D16)</x:f>
        <x:v>1.4361207296151761</x:v>
      </x:c>
      <x:c r="H16" s="13" t="n">
        <x:f>IF(G16="","",G16*1.05)</x:f>
        <x:v>1.507926766095935</x:v>
      </x:c>
      <x:c r="I16" s="13" t="n">
        <x:f>IF(G16="","",G16*1.12)</x:f>
        <x:v>1.6084552171689974</x:v>
      </x:c>
    </x:row>
    <x:row r="17" ht="22" customHeight="1">
      <x:c r="A17" s="3" t="str">
        <x:v>Junho + Julho</x:v>
      </x:c>
      <x:c r="B17" s="3" t="str">
        <x:v>STC</x:v>
      </x:c>
      <x:c r="C17" s="12" t="n">
        <x:f>SUMIFS('Serviços por mês'!$L$7:$L$2183,'Serviços por mês'!$A$7:$A$2183,"Junho",'Serviços por mês'!$C$7:$C$2183,"PRODUÇÃO",'Serviços por mês'!$B$7:$B$2183,B17)+SUMIFS('Serviços por mês'!$L$7:$L$2183,'Serviços por mês'!$A$7:$A$2183,"Julho",'Serviços por mês'!$C$7:$C$2183,"PRODUÇÃO",'Serviços por mês'!$B$7:$B$2183,B17)</x:f>
        <x:v>22475259.58</x:v>
      </x:c>
      <x:c r="D17" s="12" t="n">
        <x:f>SUMIFS('Serviços por mês'!$M$7:$M$2183,'Serviços por mês'!$A$7:$A$2183,"Junho",'Serviços por mês'!$C$7:$C$2183,"PRODUÇÃO",'Serviços por mês'!$B$7:$B$2183,B17)+SUMIFS('Serviços por mês'!$M$7:$M$2183,'Serviços por mês'!$A$7:$A$2183,"Julho",'Serviços por mês'!$C$7:$C$2183,"PRODUÇÃO",'Serviços por mês'!$B$7:$B$2183,B17)</x:f>
        <x:v>18732227.299999997</x:v>
      </x:c>
      <x:c r="E17" s="12" t="n">
        <x:f>D17-C17</x:f>
        <x:v>-3743032.280000001</x:v>
      </x:c>
      <x:c r="F17" s="11" t="n">
        <x:f>IF(C17=0,"",D17/C17)</x:f>
        <x:v>0.8334598865620754</x:v>
      </x:c>
      <x:c r="G17" s="13" t="n">
        <x:f>IF(D17=0,"",C17/D17)</x:f>
        <x:v>1.1998177910215728</x:v>
      </x:c>
      <x:c r="H17" s="13" t="n">
        <x:f>IF(G17="","",G17*1.05)</x:f>
        <x:v>1.2598086805726516</x:v>
      </x:c>
      <x:c r="I17" s="13" t="n">
        <x:f>IF(G17="","",G17*1.12)</x:f>
        <x:v>1.3437959259441616</x:v>
      </x:c>
    </x:row>
    <x:row r="18" ht="22" customHeight="1">
      <x:c r="A18" s="3" t="str">
        <x:v>Junho + Julho</x:v>
      </x:c>
      <x:c r="B18" s="3" t="str">
        <x:v>O&amp;M</x:v>
      </x:c>
      <x:c r="C18" s="12" t="n">
        <x:f>SUMIFS('Serviços por mês'!$L$7:$L$2183,'Serviços por mês'!$A$7:$A$2183,"Junho",'Serviços por mês'!$C$7:$C$2183,"PRODUÇÃO",'Serviços por mês'!$B$7:$B$2183,B18)+SUMIFS('Serviços por mês'!$L$7:$L$2183,'Serviços por mês'!$A$7:$A$2183,"Julho",'Serviços por mês'!$C$7:$C$2183,"PRODUÇÃO",'Serviços por mês'!$B$7:$B$2183,B18)</x:f>
        <x:v>28812198.859999996</x:v>
      </x:c>
      <x:c r="D18" s="12" t="n">
        <x:f>SUMIFS('Serviços por mês'!$M$7:$M$2183,'Serviços por mês'!$A$7:$A$2183,"Junho",'Serviços por mês'!$C$7:$C$2183,"PRODUÇÃO",'Serviços por mês'!$B$7:$B$2183,B18)+SUMIFS('Serviços por mês'!$M$7:$M$2183,'Serviços por mês'!$A$7:$A$2183,"Julho",'Serviços por mês'!$C$7:$C$2183,"PRODUÇÃO",'Serviços por mês'!$B$7:$B$2183,B18)</x:f>
        <x:v>16980270.529999986</x:v>
      </x:c>
      <x:c r="E18" s="12" t="n">
        <x:f>D18-C18</x:f>
        <x:v>-11831928.33000001</x:v>
      </x:c>
      <x:c r="F18" s="11" t="n">
        <x:f>IF(C18=0,"",D18/C18)</x:f>
        <x:v>0.5893430977797989</x:v>
      </x:c>
      <x:c r="G18" s="13" t="n">
        <x:f>IF(D18=0,"",C18/D18)</x:f>
        <x:v>1.696804465458656</x:v>
      </x:c>
      <x:c r="H18" s="13" t="n">
        <x:f>IF(G18="","",G18*1.05)</x:f>
        <x:v>1.7816446887315889</x:v>
      </x:c>
      <x:c r="I18" s="13" t="n">
        <x:f>IF(G18="","",G18*1.12)</x:f>
        <x:v>1.9004210013136948</x:v>
      </x:c>
    </x:row>
    <x:row r="19" ht="22" customHeight="1">
      <x:c r="A19" s="3" t="str">
        <x:v>Junho + Julho + Agosto</x:v>
      </x:c>
      <x:c r="B19" s="3" t="str">
        <x:v>GERAL</x:v>
      </x:c>
      <x:c r="C19" s="12" t="n">
        <x:f>SUMIFS('Serviços por mês'!$L$7:$L$2183,'Serviços por mês'!$A$7:$A$2183,"Junho",'Serviços por mês'!$C$7:$C$2183,"PRODUÇÃO")+SUMIFS('Serviços por mês'!$L$7:$L$2183,'Serviços por mês'!$A$7:$A$2183,"Julho",'Serviços por mês'!$C$7:$C$2183,"PRODUÇÃO")+SUMIFS('Serviços por mês'!$L$7:$L$2183,'Serviços por mês'!$A$7:$A$2183,"Agosto",'Serviços por mês'!$C$7:$C$2183,"PRODUÇÃO")</x:f>
        <x:v>76931187.65999997</x:v>
      </x:c>
      <x:c r="D19" s="12" t="n">
        <x:f>SUMIFS('Serviços por mês'!$M$7:$M$2183,'Serviços por mês'!$A$7:$A$2183,"Junho",'Serviços por mês'!$C$7:$C$2183,"PRODUÇÃO")+SUMIFS('Serviços por mês'!$M$7:$M$2183,'Serviços por mês'!$A$7:$A$2183,"Julho",'Serviços por mês'!$C$7:$C$2183,"PRODUÇÃO")+SUMIFS('Serviços por mês'!$M$7:$M$2183,'Serviços por mês'!$A$7:$A$2183,"Agosto",'Serviços por mês'!$C$7:$C$2183,"PRODUÇÃO")</x:f>
        <x:v>48891477.809999995</x:v>
      </x:c>
      <x:c r="E19" s="12" t="n">
        <x:f>D19-C19</x:f>
        <x:v>-28039709.84999997</x:v>
      </x:c>
      <x:c r="F19" s="11" t="n">
        <x:f>IF(C19=0,"",D19/C19)</x:f>
        <x:v>0.6355222023359053</x:v>
      </x:c>
      <x:c r="G19" s="13" t="n">
        <x:f>IF(D19=0,"",C19/D19)</x:f>
        <x:v>1.573509149364777</x:v>
      </x:c>
      <x:c r="H19" s="13" t="n">
        <x:f>IF(G19="","",G19*1.05)</x:f>
        <x:v>1.652184606833016</x:v>
      </x:c>
      <x:c r="I19" s="13" t="n">
        <x:f>IF(G19="","",G19*1.12)</x:f>
        <x:v>1.7623302472885505</x:v>
      </x:c>
    </x:row>
    <x:row r="20" ht="22" customHeight="1">
      <x:c r="A20" s="3" t="str">
        <x:v>Junho + Julho + Agosto</x:v>
      </x:c>
      <x:c r="B20" s="3" t="str">
        <x:v>STC</x:v>
      </x:c>
      <x:c r="C20" s="12" t="n">
        <x:f>SUMIFS('Serviços por mês'!$L$7:$L$2183,'Serviços por mês'!$A$7:$A$2183,"Junho",'Serviços por mês'!$C$7:$C$2183,"PRODUÇÃO",'Serviços por mês'!$B$7:$B$2183,B20)+SUMIFS('Serviços por mês'!$L$7:$L$2183,'Serviços por mês'!$A$7:$A$2183,"Julho",'Serviços por mês'!$C$7:$C$2183,"PRODUÇÃO",'Serviços por mês'!$B$7:$B$2183,B20)+SUMIFS('Serviços por mês'!$L$7:$L$2183,'Serviços por mês'!$A$7:$A$2183,"Agosto",'Serviços por mês'!$C$7:$C$2183,"PRODUÇÃO",'Serviços por mês'!$B$7:$B$2183,B20)</x:f>
        <x:v>33712889.37</x:v>
      </x:c>
      <x:c r="D20" s="12" t="n">
        <x:f>SUMIFS('Serviços por mês'!$M$7:$M$2183,'Serviços por mês'!$A$7:$A$2183,"Junho",'Serviços por mês'!$C$7:$C$2183,"PRODUÇÃO",'Serviços por mês'!$B$7:$B$2183,B20)+SUMIFS('Serviços por mês'!$M$7:$M$2183,'Serviços por mês'!$A$7:$A$2183,"Julho",'Serviços por mês'!$C$7:$C$2183,"PRODUÇÃO",'Serviços por mês'!$B$7:$B$2183,B20)+SUMIFS('Serviços por mês'!$M$7:$M$2183,'Serviços por mês'!$A$7:$A$2183,"Agosto",'Serviços por mês'!$C$7:$C$2183,"PRODUÇÃO",'Serviços por mês'!$B$7:$B$2183,B20)</x:f>
        <x:v>24937032.58</x:v>
      </x:c>
      <x:c r="E20" s="12" t="n">
        <x:f>D20-C20</x:f>
        <x:v>-8775856.79</x:v>
      </x:c>
      <x:c r="F20" s="11" t="n">
        <x:f>IF(C20=0,"",D20/C20)</x:f>
        <x:v>0.7396883816843849</x:v>
      </x:c>
      <x:c r="G20" s="13" t="n">
        <x:f>IF(D20=0,"",C20/D20)</x:f>
        <x:v>1.351920653022622</x:v>
      </x:c>
      <x:c r="H20" s="13" t="n">
        <x:f>IF(G20="","",G20*1.05)</x:f>
        <x:v>1.419516685673753</x:v>
      </x:c>
      <x:c r="I20" s="13" t="n">
        <x:f>IF(G20="","",G20*1.12)</x:f>
        <x:v>1.5141511313853369</x:v>
      </x:c>
    </x:row>
    <x:row r="21" ht="22" customHeight="1">
      <x:c r="A21" s="3" t="str">
        <x:v>Junho + Julho + Agosto</x:v>
      </x:c>
      <x:c r="B21" s="3" t="str">
        <x:v>O&amp;M</x:v>
      </x:c>
      <x:c r="C21" s="12" t="n">
        <x:f>SUMIFS('Serviços por mês'!$L$7:$L$2183,'Serviços por mês'!$A$7:$A$2183,"Junho",'Serviços por mês'!$C$7:$C$2183,"PRODUÇÃO",'Serviços por mês'!$B$7:$B$2183,B21)+SUMIFS('Serviços por mês'!$L$7:$L$2183,'Serviços por mês'!$A$7:$A$2183,"Julho",'Serviços por mês'!$C$7:$C$2183,"PRODUÇÃO",'Serviços por mês'!$B$7:$B$2183,B21)+SUMIFS('Serviços por mês'!$L$7:$L$2183,'Serviços por mês'!$A$7:$A$2183,"Agosto",'Serviços por mês'!$C$7:$C$2183,"PRODUÇÃO",'Serviços por mês'!$B$7:$B$2183,B21)</x:f>
        <x:v>43218298.28999999</x:v>
      </x:c>
      <x:c r="D21" s="12" t="n">
        <x:f>SUMIFS('Serviços por mês'!$M$7:$M$2183,'Serviços por mês'!$A$7:$A$2183,"Junho",'Serviços por mês'!$C$7:$C$2183,"PRODUÇÃO",'Serviços por mês'!$B$7:$B$2183,B21)+SUMIFS('Serviços por mês'!$M$7:$M$2183,'Serviços por mês'!$A$7:$A$2183,"Julho",'Serviços por mês'!$C$7:$C$2183,"PRODUÇÃO",'Serviços por mês'!$B$7:$B$2183,B21)+SUMIFS('Serviços por mês'!$M$7:$M$2183,'Serviços por mês'!$A$7:$A$2183,"Agosto",'Serviços por mês'!$C$7:$C$2183,"PRODUÇÃO",'Serviços por mês'!$B$7:$B$2183,B21)</x:f>
        <x:v>23954445.22999999</x:v>
      </x:c>
      <x:c r="E21" s="12" t="n">
        <x:f>D21-C21</x:f>
        <x:v>-19263853.060000002</x:v>
      </x:c>
      <x:c r="F21" s="11" t="n">
        <x:f>IF(C21=0,"",D21/C21)</x:f>
        <x:v>0.5542662755775984</x:v>
      </x:c>
      <x:c r="G21" s="13" t="n">
        <x:f>IF(D21=0,"",C21/D21)</x:f>
        <x:v>1.80418698387865</x:v>
      </x:c>
      <x:c r="H21" s="13" t="n">
        <x:f>IF(G21="","",G21*1.05)</x:f>
        <x:v>1.8943963330725826</x:v>
      </x:c>
      <x:c r="I21" s="13" t="n">
        <x:f>IF(G21="","",G21*1.12)</x:f>
        <x:v>2.020689421944088</x:v>
      </x:c>
    </x:row>
    <x:row r="22" ht="22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2" customHeight="1">
      <x:c r="A24" s="3" t="str">
        <x:v>Valores fora da produção, preservados na base de serviços</x:v>
      </x:c>
      <x:c r="B24" s="3"/>
      <x:c r="C24" s="3"/>
      <x:c r="D24" s="3"/>
      <x:c r="E24" s="3"/>
      <x:c r="F24" s="3"/>
      <x:c r="G24" s="3"/>
      <x:c r="H24" s="3"/>
      <x:c r="I24" s="3"/>
    </x:row>
    <x:row r="25" ht="22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2" customHeight="1">
      <x:c r="A26" s="3" t="str">
        <x:v>Período</x:v>
      </x:c>
      <x:c r="B26" s="3" t="str">
        <x:v>Fora do K</x:v>
      </x:c>
      <x:c r="C26" s="3" t="str">
        <x:v>Total conciliado</x:v>
      </x:c>
      <x:c r="D26" s="3" t="str">
        <x:v>Produção + fora do K</x:v>
      </x:c>
      <x:c r="E26" s="3"/>
      <x:c r="F26" s="3"/>
      <x:c r="G26" s="3"/>
      <x:c r="H26" s="3"/>
      <x:c r="I26" s="3"/>
    </x:row>
    <x:row r="27" ht="22" customHeight="1">
      <x:c r="A27" s="3" t="str">
        <x:v>Junho</x:v>
      </x:c>
      <x:c r="B27" s="12" t="n">
        <x:f>SUMIFS('Serviços por mês'!$M$7:$M$2183,'Serviços por mês'!$A$7:$A$2183,A27,'Serviços por mês'!$C$7:$C$2183,"&lt;&gt;PRODUÇÃO")</x:f>
        <x:v>6176422.329999998</x:v>
      </x:c>
      <x:c r="C27" s="12" t="n">
        <x:f>SUMIFS('Serviços por mês'!$M$7:$M$2183,'Serviços por mês'!$A$7:$A$2183,A27)</x:f>
        <x:v>23833081.290000003</x:v>
      </x:c>
      <x:c r="D27" s="12" t="n">
        <x:f>D7+B27</x:f>
        <x:v>23833081.28999999</x:v>
      </x:c>
      <x:c r="E27" s="3"/>
      <x:c r="F27" s="3"/>
      <x:c r="G27" s="3"/>
      <x:c r="H27" s="3"/>
      <x:c r="I27" s="3"/>
    </x:row>
    <x:row r="28" ht="22" customHeight="1">
      <x:c r="A28" s="3" t="str">
        <x:v>Julho</x:v>
      </x:c>
      <x:c r="B28" s="12" t="n">
        <x:f>SUMIFS('Serviços por mês'!$M$7:$M$2183,'Serviços por mês'!$A$7:$A$2183,A28,'Serviços por mês'!$C$7:$C$2183,"&lt;&gt;PRODUÇÃO")</x:f>
        <x:v>4470539.45</x:v>
      </x:c>
      <x:c r="C28" s="12" t="n">
        <x:f>SUMIFS('Serviços por mês'!$M$7:$M$2183,'Serviços por mês'!$A$7:$A$2183,A28)</x:f>
        <x:v>22526378.31999999</x:v>
      </x:c>
      <x:c r="D28" s="12" t="n">
        <x:f>D10+B28</x:f>
        <x:v>22526378.319999997</x:v>
      </x:c>
      <x:c r="E28" s="3"/>
      <x:c r="F28" s="3"/>
      <x:c r="G28" s="3"/>
      <x:c r="H28" s="3"/>
      <x:c r="I28" s="3"/>
    </x:row>
    <x:row r="29" ht="22" customHeight="1">
      <x:c r="A29" s="3" t="str">
        <x:v>Agosto</x:v>
      </x:c>
      <x:c r="B29" s="12" t="n">
        <x:f>SUMIFS('Serviços por mês'!$M$7:$M$2183,'Serviços por mês'!$A$7:$A$2183,A29,'Serviços por mês'!$C$7:$C$2183,"&lt;&gt;PRODUÇÃO")</x:f>
        <x:v>3866554.239999999</x:v>
      </x:c>
      <x:c r="C29" s="12" t="n">
        <x:f>SUMIFS('Serviços por mês'!$M$7:$M$2183,'Serviços por mês'!$A$7:$A$2183,A29)</x:f>
        <x:v>17045534.220000006</x:v>
      </x:c>
      <x:c r="D29" s="12" t="n">
        <x:f>D13+B29</x:f>
        <x:v>17045534.220000006</x:v>
      </x:c>
      <x:c r="E29" s="3"/>
      <x:c r="F29" s="3"/>
      <x:c r="G29" s="3"/>
      <x:c r="H29" s="3"/>
      <x:c r="I29" s="3"/>
    </x:row>
    <x:row r="30" ht="22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2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2" customHeight="1">
      <x:c r="A32" s="3" t="str">
        <x:v>Agosto: R$ 5.474.803,68 de complemento de julho e R$ 45.640,02 em análise por repetição não integram este estudo.</x:v>
      </x:c>
      <x:c r="B32" s="3"/>
      <x:c r="C32" s="3"/>
      <x:c r="D32" s="3"/>
      <x:c r="E32" s="3"/>
      <x:c r="F32" s="3"/>
      <x:c r="G32" s="3"/>
      <x:c r="H32" s="3"/>
      <x:c r="I32" s="3"/>
    </x:row>
    <x:row r="33" ht="22" customHeight="1">
      <x:c r="A33" s="3" t="str">
        <x:v>Disponibilidades, perdas, sobreaviso e horas pagas à parte não compõem o K. Valores sem classificação também ficam fora.</x:v>
      </x:c>
      <x:c r="B33" s="3"/>
      <x:c r="C33" s="3"/>
      <x:c r="D33" s="3"/>
      <x:c r="E33" s="3"/>
      <x:c r="F33" s="3"/>
      <x:c r="G33" s="3"/>
      <x:c r="H33" s="3"/>
      <x:c r="I33" s="3"/>
    </x:row>
  </x:sheetData>
  <x:conditionalFormatting sqref="E7:E21">
    <x:cfRule type="cellIs" dxfId="2" priority="1" operator="lessThan">
      <x:formula>0</x:formula>
    </x:cfRule>
    <x:cfRule type="cellIs" dxfId="3" priority="2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9" hidden="0" customWidth="1"/>
    <x:col min="4" max="4" width="17" hidden="0" customWidth="1"/>
    <x:col min="5" max="5" width="58" hidden="0" customWidth="1"/>
    <x:col min="6" max="6" width="17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6" hidden="0" customWidth="1"/>
    <x:col min="12" max="12" width="21" hidden="0" customWidth="1"/>
    <x:col min="13" max="13" width="21" hidden="0" customWidth="1"/>
    <x:col min="14" max="14" width="21" hidden="0" customWidth="1"/>
    <x:col min="15" max="15" width="28" hidden="0" customWidth="1"/>
  </x:cols>
  <x:sheetData>
    <x:row r="1" ht="2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Volumetria EQTL versus serviços pagos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2" customHeight="1">
      <x:c r="A3" s="3" t="str">
        <x:v>Fonte: Anexo IX, Caderno de Serviços 2026. Quantidades e valores: boletins de junho, julho e agosto de 2026.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2" customHeight="1">
      <x:c r="A4" s="3" t="str">
        <x:v>Produção em verde; disponibilidades, perdas e horas em âmbar. Unidades diferentes não são somadas.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34" customHeight="1">
      <x:c r="A6" s="8" t="str">
        <x:v>Mês</x:v>
      </x:c>
      <x:c r="B6" s="8" t="str">
        <x:v>Área</x:v>
      </x:c>
      <x:c r="C6" s="8" t="str">
        <x:v>Composição</x:v>
      </x:c>
      <x:c r="D6" s="8" t="str">
        <x:v>Código</x:v>
      </x:c>
      <x:c r="E6" s="8" t="str">
        <x:v>Serviço</x:v>
      </x:c>
      <x:c r="F6" s="8" t="str">
        <x:v>Unid.</x:v>
      </x:c>
      <x:c r="G6" s="8" t="str">
        <x:v>Vol. anual EQTL</x:v>
      </x:c>
      <x:c r="H6" s="8" t="str">
        <x:v>Meta mensal qtd.</x:v>
      </x:c>
      <x:c r="I6" s="8" t="str">
        <x:v>Pago qtd.</x:v>
      </x:c>
      <x:c r="J6" s="8" t="str">
        <x:v>Saldo qtd.</x:v>
      </x:c>
      <x:c r="K6" s="8" t="str">
        <x:v>Ating. qtd.</x:v>
      </x:c>
      <x:c r="L6" s="8" t="str">
        <x:v>Meta mensal R$</x:v>
      </x:c>
      <x:c r="M6" s="8" t="str">
        <x:v>Pago R$</x:v>
      </x:c>
      <x:c r="N6" s="8" t="str">
        <x:v>Saldo R$</x:v>
      </x:c>
      <x:c r="O6" s="8" t="str">
        <x:v>Origem</x:v>
      </x:c>
    </x:row>
    <x:row r="7" ht="34" customHeight="1">
      <x:c r="A7" s="3" t="str">
        <x:v>Junho</x:v>
      </x:c>
      <x:c r="B7" s="3" t="str">
        <x:v>O&amp;M</x:v>
      </x:c>
      <x:c r="C7" s="3" t="str">
        <x:v>PRODUÇÃO</x:v>
      </x:c>
      <x:c r="D7" s="3" t="str">
        <x:v>5020000092</x:v>
      </x:c>
      <x:c r="E7" s="9" t="str">
        <x:v>INST POSTE CONCRETO ATE 14M LM</x:v>
      </x:c>
      <x:c r="F7" s="3" t="str">
        <x:v>UNIDADE</x:v>
      </x:c>
      <x:c r="G7" s="10" t="n">
        <x:v>9345</x:v>
      </x:c>
      <x:c r="H7" s="10" t="n">
        <x:f>IF(G7="","",G7/12)</x:f>
        <x:v>778.75</x:v>
      </x:c>
      <x:c r="I7" s="10" t="n">
        <x:v>1012</x:v>
      </x:c>
      <x:c r="J7" s="10" t="n">
        <x:f>IF(H7="","",I7-H7)</x:f>
        <x:v>233.25</x:v>
      </x:c>
      <x:c r="K7" s="11" t="n">
        <x:f>IF(H7&gt;0,I7/H7,"")</x:f>
        <x:v>1.299518459069021</x:v>
      </x:c>
      <x:c r="L7" s="12" t="n">
        <x:v>1371698.04</x:v>
      </x:c>
      <x:c r="M7" s="12" t="n">
        <x:v>1782546.92</x:v>
      </x:c>
      <x:c r="N7" s="12" t="n">
        <x:f>M7-L7</x:f>
        <x:v>410848.8799999999</x:v>
      </x:c>
      <x:c r="O7" s="3" t="str">
        <x:v>Anexo IX</x:v>
      </x:c>
    </x:row>
    <x:row r="8" ht="34" customHeight="1">
      <x:c r="A8" s="3" t="str">
        <x:v>Junho</x:v>
      </x:c>
      <x:c r="B8" s="3" t="str">
        <x:v>O&amp;M</x:v>
      </x:c>
      <x:c r="C8" s="3" t="str">
        <x:v>PRODUÇÃO</x:v>
      </x:c>
      <x:c r="D8" s="3" t="str">
        <x:v>5020000098</x:v>
      </x:c>
      <x:c r="E8" s="9" t="str">
        <x:v>INST POSTE DE FIBRA 7 A 19M LM</x:v>
      </x:c>
      <x:c r="F8" s="3" t="str">
        <x:v>UNIDADE</x:v>
      </x:c>
      <x:c r="G8" s="10" t="n">
        <x:v>9503</x:v>
      </x:c>
      <x:c r="H8" s="10" t="n">
        <x:f>IF(G8="","",G8/12)</x:f>
        <x:v>791.9166666666666</x:v>
      </x:c>
      <x:c r="I8" s="10" t="n">
        <x:v>389</x:v>
      </x:c>
      <x:c r="J8" s="10" t="n">
        <x:f>IF(H8="","",I8-H8)</x:f>
        <x:v>-402.91666666666663</x:v>
      </x:c>
      <x:c r="K8" s="11" t="n">
        <x:f>IF(H8&gt;0,I8/H8,"")</x:f>
        <x:v>0.4912133010628223</x:v>
      </x:c>
      <x:c r="L8" s="12" t="n">
        <x:v>930312.02</x:v>
      </x:c>
      <x:c r="M8" s="12" t="n">
        <x:v>456981.64</x:v>
      </x:c>
      <x:c r="N8" s="12" t="n">
        <x:f>M8-L8</x:f>
        <x:v>-473330.38</x:v>
      </x:c>
      <x:c r="O8" s="3" t="str">
        <x:v>Anexo IX</x:v>
      </x:c>
    </x:row>
    <x:row r="9" ht="34" customHeight="1">
      <x:c r="A9" s="3" t="str">
        <x:v>Junho</x:v>
      </x:c>
      <x:c r="B9" s="3" t="str">
        <x:v>O&amp;M</x:v>
      </x:c>
      <x:c r="C9" s="3" t="str">
        <x:v>PRODUÇÃO</x:v>
      </x:c>
      <x:c r="D9" s="3" t="str">
        <x:v>5024000064</x:v>
      </x:c>
      <x:c r="E9" s="9" t="str">
        <x:v>INST RAMAL DE CONEXAO CONC/MULTIPLEX LM</x:v>
      </x:c>
      <x:c r="F9" s="3" t="str">
        <x:v>UNIDADE</x:v>
      </x:c>
      <x:c r="G9" s="10" t="n">
        <x:v>21616</x:v>
      </x:c>
      <x:c r="H9" s="10" t="n">
        <x:f>IF(G9="","",G9/12)</x:f>
        <x:v>1801.3333333333333</x:v>
      </x:c>
      <x:c r="I9" s="10" t="n">
        <x:v>80</x:v>
      </x:c>
      <x:c r="J9" s="10" t="n">
        <x:f>IF(H9="","",I9-H9)</x:f>
        <x:v>-1721.3333333333333</x:v>
      </x:c>
      <x:c r="K9" s="11" t="n">
        <x:f>IF(H9&gt;0,I9/H9,"")</x:f>
        <x:v>0.04441154700222058</x:v>
      </x:c>
      <x:c r="L9" s="12" t="n">
        <x:v>899784.01</x:v>
      </x:c>
      <x:c r="M9" s="12" t="n">
        <x:v>39960.8</x:v>
      </x:c>
      <x:c r="N9" s="12" t="n">
        <x:f>M9-L9</x:f>
        <x:v>-859823.21</x:v>
      </x:c>
      <x:c r="O9" s="3" t="str">
        <x:v>Anexo IX</x:v>
      </x:c>
    </x:row>
    <x:row r="10" ht="34" customHeight="1">
      <x:c r="A10" s="3" t="str">
        <x:v>Junho</x:v>
      </x:c>
      <x:c r="B10" s="3" t="str">
        <x:v>O&amp;M</x:v>
      </x:c>
      <x:c r="C10" s="3" t="str">
        <x:v>PRODUÇÃO</x:v>
      </x:c>
      <x:c r="D10" s="3" t="str">
        <x:v>5021100014</x:v>
      </x:c>
      <x:c r="E10" s="9" t="str">
        <x:v>INST ESTRUTURA SECUNDARIA LM</x:v>
      </x:c>
      <x:c r="F10" s="3" t="str">
        <x:v>UNIDADE</x:v>
      </x:c>
      <x:c r="G10" s="10" t="n">
        <x:v>28396</x:v>
      </x:c>
      <x:c r="H10" s="10" t="n">
        <x:f>IF(G10="","",G10/12)</x:f>
        <x:v>2366.3333333333335</x:v>
      </x:c>
      <x:c r="I10" s="10" t="n">
        <x:v>864</x:v>
      </x:c>
      <x:c r="J10" s="10" t="n">
        <x:f>IF(H10="","",I10-H10)</x:f>
        <x:v>-1502.3333333333335</x:v>
      </x:c>
      <x:c r="K10" s="11" t="n">
        <x:f>IF(H10&gt;0,I10/H10,"")</x:f>
        <x:v>0.3651218481476264</x:v>
      </x:c>
      <x:c r="L10" s="12" t="n">
        <x:v>559898.13</x:v>
      </x:c>
      <x:c r="M10" s="12" t="n">
        <x:v>204431.04</x:v>
      </x:c>
      <x:c r="N10" s="12" t="n">
        <x:f>M10-L10</x:f>
        <x:v>-355467.08999999997</x:v>
      </x:c>
      <x:c r="O10" s="3" t="str">
        <x:v>Anexo IX</x:v>
      </x:c>
    </x:row>
    <x:row r="11" ht="34" customHeight="1">
      <x:c r="A11" s="3" t="str">
        <x:v>Junho</x:v>
      </x:c>
      <x:c r="B11" s="3" t="str">
        <x:v>O&amp;M</x:v>
      </x:c>
      <x:c r="C11" s="3" t="str">
        <x:v>PRODUÇÃO</x:v>
      </x:c>
      <x:c r="D11" s="3" t="str">
        <x:v>5031200310</x:v>
      </x:c>
      <x:c r="E11" s="9" t="str">
        <x:v>INST ESTR PRI 2/3F SUS/PAS SP CRUZ SP LV</x:v>
      </x:c>
      <x:c r="F11" s="3" t="str">
        <x:v>UNIDADE</x:v>
      </x:c>
      <x:c r="G11" s="10" t="n">
        <x:v>10486</x:v>
      </x:c>
      <x:c r="H11" s="10" t="n">
        <x:f>IF(G11="","",G11/12)</x:f>
        <x:v>873.8333333333334</x:v>
      </x:c>
      <x:c r="I11" s="10" t="n">
        <x:v>163</x:v>
      </x:c>
      <x:c r="J11" s="10" t="n">
        <x:f>IF(H11="","",I11-H11)</x:f>
        <x:v>-710.8333333333334</x:v>
      </x:c>
      <x:c r="K11" s="11" t="n">
        <x:f>IF(H11&gt;0,I11/H11,"")</x:f>
        <x:v>0.18653442685485408</x:v>
      </x:c>
      <x:c r="L11" s="12" t="n">
        <x:v>543270.92</x:v>
      </x:c>
      <x:c r="M11" s="12" t="n">
        <x:v>101171.63</x:v>
      </x:c>
      <x:c r="N11" s="12" t="n">
        <x:f>M11-L11</x:f>
        <x:v>-442099.29000000004</x:v>
      </x:c>
      <x:c r="O11" s="3" t="str">
        <x:v>Anexo IX</x:v>
      </x:c>
    </x:row>
    <x:row r="12" ht="34" customHeight="1">
      <x:c r="A12" s="3" t="str">
        <x:v>Junho</x:v>
      </x:c>
      <x:c r="B12" s="3" t="str">
        <x:v>O&amp;M</x:v>
      </x:c>
      <x:c r="C12" s="3" t="str">
        <x:v>PRODUÇÃO</x:v>
      </x:c>
      <x:c r="D12" s="3" t="str">
        <x:v>5021000131</x:v>
      </x:c>
      <x:c r="E12" s="9" t="str">
        <x:v>INST ESTR PRI 2/3F SUS/PAS SP CRUZ SP LM</x:v>
      </x:c>
      <x:c r="F12" s="3" t="str">
        <x:v>CONJUNTO</x:v>
      </x:c>
      <x:c r="G12" s="10" t="n">
        <x:v>7809.081683424932</x:v>
      </x:c>
      <x:c r="H12" s="10" t="n">
        <x:f>IF(G12="","",G12/12)</x:f>
        <x:v>650.7568069520777</x:v>
      </x:c>
      <x:c r="I12" s="10" t="n">
        <x:v>327</x:v>
      </x:c>
      <x:c r="J12" s="10" t="n">
        <x:f>IF(H12="","",I12-H12)</x:f>
        <x:v>-323.7568069520777</x:v>
      </x:c>
      <x:c r="K12" s="11" t="n">
        <x:f>IF(H12&gt;0,I12/H12,"")</x:f>
        <x:v>0.5024918625616168</x:v>
      </x:c>
      <x:c r="L12" s="12" t="n">
        <x:v>424709.92</x:v>
      </x:c>
      <x:c r="M12" s="12" t="n">
        <x:v>213413.25</x:v>
      </x:c>
      <x:c r="N12" s="12" t="n">
        <x:f>M12-L12</x:f>
        <x:v>-211296.66999999998</x:v>
      </x:c>
      <x:c r="O12" s="3" t="str">
        <x:v>Anexo IX</x:v>
      </x:c>
    </x:row>
    <x:row r="13" ht="34" customHeight="1">
      <x:c r="A13" s="3" t="str">
        <x:v>Junho</x:v>
      </x:c>
      <x:c r="B13" s="3" t="str">
        <x:v>O&amp;M</x:v>
      </x:c>
      <x:c r="C13" s="3" t="str">
        <x:v>PRODUÇÃO</x:v>
      </x:c>
      <x:c r="D13" s="3" t="str">
        <x:v>5031200316</x:v>
      </x:c>
      <x:c r="E13" s="9" t="str">
        <x:v>INST ESTR PRI 2/3F ANC/AMA DP CRUZ DP LV</x:v>
      </x:c>
      <x:c r="F13" s="3" t="str">
        <x:v>UNIDADE</x:v>
      </x:c>
      <x:c r="G13" s="10" t="n">
        <x:v>2858.6666666666665</x:v>
      </x:c>
      <x:c r="H13" s="10" t="n">
        <x:f>IF(G13="","",G13/12)</x:f>
        <x:v>238.2222222222222</x:v>
      </x:c>
      <x:c r="I13" s="10" t="n">
        <x:v>22</x:v>
      </x:c>
      <x:c r="J13" s="10" t="n">
        <x:f>IF(H13="","",I13-H13)</x:f>
        <x:v>-216.2222222222222</x:v>
      </x:c>
      <x:c r="K13" s="11" t="n">
        <x:f>IF(H13&gt;0,I13/H13,"")</x:f>
        <x:v>0.09235074626865672</x:v>
      </x:c>
      <x:c r="L13" s="12" t="n">
        <x:v>397707.24</x:v>
      </x:c>
      <x:c r="M13" s="12" t="n">
        <x:v>36728.56</x:v>
      </x:c>
      <x:c r="N13" s="12" t="n">
        <x:f>M13-L13</x:f>
        <x:v>-360978.68</x:v>
      </x:c>
      <x:c r="O13" s="3" t="str">
        <x:v>Anexo IX</x:v>
      </x:c>
    </x:row>
    <x:row r="14" ht="34" customHeight="1">
      <x:c r="A14" s="3" t="str">
        <x:v>Junho</x:v>
      </x:c>
      <x:c r="B14" s="3" t="str">
        <x:v>O&amp;M</x:v>
      </x:c>
      <x:c r="C14" s="3" t="str">
        <x:v>PRODUÇÃO</x:v>
      </x:c>
      <x:c r="D14" s="3" t="str">
        <x:v>5022200035</x:v>
      </x:c>
      <x:c r="E14" s="9" t="str">
        <x:v>INST 1HASTE ADICIONAL ATERRAMENTO LM</x:v>
      </x:c>
      <x:c r="F14" s="3" t="str">
        <x:v>UNIDADE</x:v>
      </x:c>
      <x:c r="G14" s="10" t="n">
        <x:v>13190</x:v>
      </x:c>
      <x:c r="H14" s="10" t="n">
        <x:f>IF(G14="","",G14/12)</x:f>
        <x:v>1099.1666666666667</x:v>
      </x:c>
      <x:c r="I14" s="10" t="n">
        <x:v>11</x:v>
      </x:c>
      <x:c r="J14" s="10" t="n">
        <x:f>IF(H14="","",I14-H14)</x:f>
        <x:v>-1088.1666666666667</x:v>
      </x:c>
      <x:c r="K14" s="11" t="n">
        <x:f>IF(H14&gt;0,I14/H14,"")</x:f>
        <x:v>0.010007581501137225</x:v>
      </x:c>
      <x:c r="L14" s="12" t="n">
        <x:v>374650.96</x:v>
      </x:c>
      <x:c r="M14" s="12" t="n">
        <x:v>3749.35</x:v>
      </x:c>
      <x:c r="N14" s="12" t="n">
        <x:f>M14-L14</x:f>
        <x:v>-370901.61000000004</x:v>
      </x:c>
      <x:c r="O14" s="3" t="str">
        <x:v>Anexo IX</x:v>
      </x:c>
    </x:row>
    <x:row r="15" ht="34" customHeight="1">
      <x:c r="A15" s="3" t="str">
        <x:v>Junho</x:v>
      </x:c>
      <x:c r="B15" s="3" t="str">
        <x:v>O&amp;M</x:v>
      </x:c>
      <x:c r="C15" s="3" t="str">
        <x:v>PRODUÇÃO</x:v>
      </x:c>
      <x:c r="D15" s="3" t="str">
        <x:v>5031200314</x:v>
      </x:c>
      <x:c r="E15" s="9" t="str">
        <x:v>INST ESTR PRI 2/3F ANC/AMA SP CRUZ DP LV</x:v>
      </x:c>
      <x:c r="F15" s="3" t="str">
        <x:v>UNIDADE</x:v>
      </x:c>
      <x:c r="G15" s="10" t="n">
        <x:v>3167.4496433559025</x:v>
      </x:c>
      <x:c r="H15" s="10" t="n">
        <x:f>IF(G15="","",G15/12)</x:f>
        <x:v>263.9541369463252</x:v>
      </x:c>
      <x:c r="I15" s="10" t="n">
        <x:v>30</x:v>
      </x:c>
      <x:c r="J15" s="10" t="n">
        <x:f>IF(H15="","",I15-H15)</x:f>
        <x:v>-233.9541369463252</x:v>
      </x:c>
      <x:c r="K15" s="11" t="n">
        <x:f>IF(H15&gt;0,I15/H15,"")</x:f>
        <x:v>0.11365610839469611</x:v>
      </x:c>
      <x:c r="L15" s="12" t="n">
        <x:v>330491.7</x:v>
      </x:c>
      <x:c r="M15" s="12" t="n">
        <x:v>37422.57</x:v>
      </x:c>
      <x:c r="N15" s="12" t="n">
        <x:f>M15-L15</x:f>
        <x:v>-293069.13</x:v>
      </x:c>
      <x:c r="O15" s="3" t="str">
        <x:v>Anexo IX</x:v>
      </x:c>
    </x:row>
    <x:row r="16" ht="34" customHeight="1">
      <x:c r="A16" s="3" t="str">
        <x:v>Junho</x:v>
      </x:c>
      <x:c r="B16" s="3" t="str">
        <x:v>O&amp;M</x:v>
      </x:c>
      <x:c r="C16" s="3" t="str">
        <x:v>PRODUÇÃO</x:v>
      </x:c>
      <x:c r="D16" s="3" t="str">
        <x:v>5020000118</x:v>
      </x:c>
      <x:c r="E16" s="9" t="str">
        <x:v>RET POSTE DE MADEIRA LM</x:v>
      </x:c>
      <x:c r="F16" s="3" t="str">
        <x:v>UNIDADE</x:v>
      </x:c>
      <x:c r="G16" s="10" t="n">
        <x:v>6376</x:v>
      </x:c>
      <x:c r="H16" s="10" t="n">
        <x:f>IF(G16="","",G16/12)</x:f>
        <x:v>531.3333333333334</x:v>
      </x:c>
      <x:c r="I16" s="10" t="n">
        <x:v>852</x:v>
      </x:c>
      <x:c r="J16" s="10" t="n">
        <x:f>IF(H16="","",I16-H16)</x:f>
        <x:v>320.66666666666663</x:v>
      </x:c>
      <x:c r="K16" s="11" t="n">
        <x:f>IF(H16&gt;0,I16/H16,"")</x:f>
        <x:v>1.603513174404015</x:v>
      </x:c>
      <x:c r="L16" s="12" t="n">
        <x:v>318273.98</x:v>
      </x:c>
      <x:c r="M16" s="12" t="n">
        <x:v>510356.52</x:v>
      </x:c>
      <x:c r="N16" s="12" t="n">
        <x:f>M16-L16</x:f>
        <x:v>192082.54000000004</x:v>
      </x:c>
      <x:c r="O16" s="3" t="str">
        <x:v>Anexo IX</x:v>
      </x:c>
    </x:row>
    <x:row r="17" ht="34" customHeight="1">
      <x:c r="A17" s="3" t="str">
        <x:v>Junho</x:v>
      </x:c>
      <x:c r="B17" s="3" t="str">
        <x:v>O&amp;M</x:v>
      </x:c>
      <x:c r="C17" s="3" t="str">
        <x:v>PRODUÇÃO</x:v>
      </x:c>
      <x:c r="D17" s="3" t="str">
        <x:v>5020100057</x:v>
      </x:c>
      <x:c r="E17" s="9" t="str">
        <x:v>BASE CONCRETO 2CAMADAS PARA POSTE LM</x:v>
      </x:c>
      <x:c r="F17" s="3" t="str">
        <x:v>UNIDADE</x:v>
      </x:c>
      <x:c r="G17" s="10" t="n">
        <x:v>2573</x:v>
      </x:c>
      <x:c r="H17" s="10" t="n">
        <x:f>IF(G17="","",G17/12)</x:f>
        <x:v>214.41666666666666</x:v>
      </x:c>
      <x:c r="I17" s="10" t="n">
        <x:v>146</x:v>
      </x:c>
      <x:c r="J17" s="10" t="n">
        <x:f>IF(H17="","",I17-H17)</x:f>
        <x:v>-68.41666666666666</x:v>
      </x:c>
      <x:c r="K17" s="11" t="n">
        <x:f>IF(H17&gt;0,I17/H17,"")</x:f>
        <x:v>0.6809172172561213</x:v>
      </x:c>
      <x:c r="L17" s="12" t="n">
        <x:v>310342.4</x:v>
      </x:c>
      <x:c r="M17" s="12" t="n">
        <x:v>211317.48</x:v>
      </x:c>
      <x:c r="N17" s="12" t="n">
        <x:f>M17-L17</x:f>
        <x:v>-99024.92000000001</x:v>
      </x:c>
      <x:c r="O17" s="3" t="str">
        <x:v>Anexo IX</x:v>
      </x:c>
    </x:row>
    <x:row r="18" ht="34" customHeight="1">
      <x:c r="A18" s="3" t="str">
        <x:v>Junho</x:v>
      </x:c>
      <x:c r="B18" s="3" t="str">
        <x:v>O&amp;M</x:v>
      </x:c>
      <x:c r="C18" s="3" t="str">
        <x:v>PRODUÇÃO</x:v>
      </x:c>
      <x:c r="D18" s="3" t="str">
        <x:v>5021000137</x:v>
      </x:c>
      <x:c r="E18" s="9" t="str">
        <x:v>INST ESTR PRI 2/3F ANC/AMA DP CRUZ DP LM</x:v>
      </x:c>
      <x:c r="F18" s="3" t="str">
        <x:v>CONJUNTO</x:v>
      </x:c>
      <x:c r="G18" s="10" t="n">
        <x:v>2396.6414668731695</x:v>
      </x:c>
      <x:c r="H18" s="10" t="n">
        <x:f>IF(G18="","",G18/12)</x:f>
        <x:v>199.7201222394308</x:v>
      </x:c>
      <x:c r="I18" s="10" t="n">
        <x:v>75</x:v>
      </x:c>
      <x:c r="J18" s="10" t="n">
        <x:f>IF(H18="","",I18-H18)</x:f>
        <x:v>-124.7201222394308</x:v>
      </x:c>
      <x:c r="K18" s="11" t="n">
        <x:f>IF(H18&gt;0,I18/H18,"")</x:f>
        <x:v>0.37552550618854336</x:v>
      </x:c>
      <x:c r="L18" s="12" t="n">
        <x:v>304061.9</x:v>
      </x:c>
      <x:c r="M18" s="12" t="n">
        <x:v>114183</x:v>
      </x:c>
      <x:c r="N18" s="12" t="n">
        <x:f>M18-L18</x:f>
        <x:v>-189878.90000000002</x:v>
      </x:c>
      <x:c r="O18" s="3" t="str">
        <x:v>Anexo IX</x:v>
      </x:c>
    </x:row>
    <x:row r="19" ht="34" customHeight="1">
      <x:c r="A19" s="3" t="str">
        <x:v>Junho</x:v>
      </x:c>
      <x:c r="B19" s="3" t="str">
        <x:v>O&amp;M</x:v>
      </x:c>
      <x:c r="C19" s="3" t="str">
        <x:v>PRODUÇÃO</x:v>
      </x:c>
      <x:c r="D19" s="3" t="str">
        <x:v>5025300148</x:v>
      </x:c>
      <x:c r="E19" s="9" t="str">
        <x:v>RET ESTR CP TRAFO DT 3F LM</x:v>
      </x:c>
      <x:c r="F19" s="3" t="str">
        <x:v>CONJUNTO</x:v>
      </x:c>
      <x:c r="G19" s="10" t="n">
        <x:v>1631.344361663389</x:v>
      </x:c>
      <x:c r="H19" s="10" t="n">
        <x:f>IF(G19="","",G19/12)</x:f>
        <x:v>135.9453634719491</x:v>
      </x:c>
      <x:c r="I19" s="10" t="n">
        <x:v>33</x:v>
      </x:c>
      <x:c r="J19" s="10" t="n">
        <x:f>IF(H19="","",I19-H19)</x:f>
        <x:v>-102.9453634719491</x:v>
      </x:c>
      <x:c r="K19" s="11" t="n">
        <x:f>IF(H19&gt;0,I19/H19,"")</x:f>
        <x:v>0.24274457883081246</x:v>
      </x:c>
      <x:c r="L19" s="12" t="n">
        <x:v>294853.26</x:v>
      </x:c>
      <x:c r="M19" s="12" t="n">
        <x:v>71574.03</x:v>
      </x:c>
      <x:c r="N19" s="12" t="n">
        <x:f>M19-L19</x:f>
        <x:v>-223279.23</x:v>
      </x:c>
      <x:c r="O19" s="3" t="str">
        <x:v>Anexo IX</x:v>
      </x:c>
    </x:row>
    <x:row r="20" ht="34" customHeight="1">
      <x:c r="A20" s="3" t="str">
        <x:v>Junho</x:v>
      </x:c>
      <x:c r="B20" s="3" t="str">
        <x:v>O&amp;M</x:v>
      </x:c>
      <x:c r="C20" s="3" t="str">
        <x:v>PRODUÇÃO</x:v>
      </x:c>
      <x:c r="D20" s="3" t="str">
        <x:v>5023000183</x:v>
      </x:c>
      <x:c r="E20" s="9" t="str">
        <x:v>INST TRAFO DT POSTE/PLATAF 3F LM</x:v>
      </x:c>
      <x:c r="F20" s="3" t="str">
        <x:v>UNIDADE</x:v>
      </x:c>
      <x:c r="G20" s="10" t="n">
        <x:v>2194.073224277268</x:v>
      </x:c>
      <x:c r="H20" s="10" t="n">
        <x:f>IF(G20="","",G20/12)</x:f>
        <x:v>182.839435356439</x:v>
      </x:c>
      <x:c r="I20" s="10" t="n">
        <x:v>116</x:v>
      </x:c>
      <x:c r="J20" s="10" t="n">
        <x:f>IF(H20="","",I20-H20)</x:f>
        <x:v>-66.839435356439</x:v>
      </x:c>
      <x:c r="K20" s="11" t="n">
        <x:f>IF(H20&gt;0,I20/H20,"")</x:f>
        <x:v>0.6344364374887842</x:v>
      </x:c>
      <x:c r="L20" s="12" t="n">
        <x:v>276391.06</x:v>
      </x:c>
      <x:c r="M20" s="12" t="n">
        <x:v>172329.24</x:v>
      </x:c>
      <x:c r="N20" s="12" t="n">
        <x:f>M20-L20</x:f>
        <x:v>-104061.82</x:v>
      </x:c>
      <x:c r="O20" s="3" t="str">
        <x:v>Anexo IX</x:v>
      </x:c>
    </x:row>
    <x:row r="21" ht="34" customHeight="1">
      <x:c r="A21" s="3" t="str">
        <x:v>Junho</x:v>
      </x:c>
      <x:c r="B21" s="3" t="str">
        <x:v>O&amp;M</x:v>
      </x:c>
      <x:c r="C21" s="3" t="str">
        <x:v>PRODUÇÃO</x:v>
      </x:c>
      <x:c r="D21" s="3" t="str">
        <x:v>5022000236</x:v>
      </x:c>
      <x:c r="E21" s="9" t="str">
        <x:v>INST COND NU ALUMINIO &lt;= 1/0 LM</x:v>
      </x:c>
      <x:c r="F21" s="3" t="str">
        <x:v>METRO</x:v>
      </x:c>
      <x:c r="G21" s="10" t="n">
        <x:v>585467.778759593</x:v>
      </x:c>
      <x:c r="H21" s="10" t="n">
        <x:f>IF(G21="","",G21/12)</x:f>
        <x:v>48788.98156329942</x:v>
      </x:c>
      <x:c r="I21" s="10" t="n">
        <x:v>44848</x:v>
      </x:c>
      <x:c r="J21" s="10" t="n">
        <x:f>IF(H21="","",I21-H21)</x:f>
        <x:v>-3940.9815632994214</x:v>
      </x:c>
      <x:c r="K21" s="11" t="n">
        <x:f>IF(H21&gt;0,I21/H21,"")</x:f>
        <x:v>0.9192239428448339</x:v>
      </x:c>
      <x:c r="L21" s="12" t="n">
        <x:v>275657.75</x:v>
      </x:c>
      <x:c r="M21" s="12" t="n">
        <x:v>253391.2</x:v>
      </x:c>
      <x:c r="N21" s="12" t="n">
        <x:f>M21-L21</x:f>
        <x:v>-22266.54999999999</x:v>
      </x:c>
      <x:c r="O21" s="3" t="str">
        <x:v>Anexo IX</x:v>
      </x:c>
    </x:row>
    <x:row r="22" ht="34" customHeight="1">
      <x:c r="A22" s="3" t="str">
        <x:v>Junho</x:v>
      </x:c>
      <x:c r="B22" s="3" t="str">
        <x:v>O&amp;M</x:v>
      </x:c>
      <x:c r="C22" s="3" t="str">
        <x:v>PRODUÇÃO</x:v>
      </x:c>
      <x:c r="D22" s="3" t="str">
        <x:v>5025300147</x:v>
      </x:c>
      <x:c r="E22" s="9" t="str">
        <x:v>INST ESTR CP TRAFO DT 3F LM</x:v>
      </x:c>
      <x:c r="F22" s="3" t="str">
        <x:v>CONJUNTO</x:v>
      </x:c>
      <x:c r="G22" s="10" t="n">
        <x:v>944.4647425911436</x:v>
      </x:c>
      <x:c r="H22" s="10" t="n">
        <x:f>IF(G22="","",G22/12)</x:f>
        <x:v>78.70539521592863</x:v>
      </x:c>
      <x:c r="I22" s="10" t="n">
        <x:v>65</x:v>
      </x:c>
      <x:c r="J22" s="10" t="n">
        <x:f>IF(H22="","",I22-H22)</x:f>
        <x:v>-13.705395215928633</x:v>
      </x:c>
      <x:c r="K22" s="11" t="n">
        <x:f>IF(H22&gt;0,I22/H22,"")</x:f>
        <x:v>0.8258646033308413</x:v>
      </x:c>
      <x:c r="L22" s="12" t="n">
        <x:v>237951.6</x:v>
      </x:c>
      <x:c r="M22" s="12" t="n">
        <x:v>196515.8</x:v>
      </x:c>
      <x:c r="N22" s="12" t="n">
        <x:f>M22-L22</x:f>
        <x:v>-41435.80000000002</x:v>
      </x:c>
      <x:c r="O22" s="3" t="str">
        <x:v>Anexo IX</x:v>
      </x:c>
    </x:row>
    <x:row r="23" ht="34" customHeight="1">
      <x:c r="A23" s="3" t="str">
        <x:v>Junho</x:v>
      </x:c>
      <x:c r="B23" s="3" t="str">
        <x:v>O&amp;M</x:v>
      </x:c>
      <x:c r="C23" s="3" t="str">
        <x:v>PRODUÇÃO</x:v>
      </x:c>
      <x:c r="D23" s="3" t="str">
        <x:v>5021000135</x:v>
      </x:c>
      <x:c r="E23" s="9" t="str">
        <x:v>INST ESTR PRI 2/3F ANC/AMA SP CRUZ DP LM</x:v>
      </x:c>
      <x:c r="F23" s="3" t="str">
        <x:v>CONJUNTO</x:v>
      </x:c>
      <x:c r="G23" s="10" t="n">
        <x:v>2601.692472240851</x:v>
      </x:c>
      <x:c r="H23" s="10" t="n">
        <x:f>IF(G23="","",G23/12)</x:f>
        <x:v>216.80770602007092</x:v>
      </x:c>
      <x:c r="I23" s="10" t="n">
        <x:v>79</x:v>
      </x:c>
      <x:c r="J23" s="10" t="n">
        <x:f>IF(H23="","",I23-H23)</x:f>
        <x:v>-137.80770602007092</x:v>
      </x:c>
      <x:c r="K23" s="11" t="n">
        <x:f>IF(H23&gt;0,I23/H23,"")</x:f>
        <x:v>0.3643781923170507</x:v>
      </x:c>
      <x:c r="L23" s="12" t="n">
        <x:v>232040.62</x:v>
      </x:c>
      <x:c r="M23" s="12" t="n">
        <x:v>84550.54</x:v>
      </x:c>
      <x:c r="N23" s="12" t="n">
        <x:f>M23-L23</x:f>
        <x:v>-147490.08000000002</x:v>
      </x:c>
      <x:c r="O23" s="3" t="str">
        <x:v>Anexo IX</x:v>
      </x:c>
    </x:row>
    <x:row r="24" ht="34" customHeight="1">
      <x:c r="A24" s="3" t="str">
        <x:v>Junho</x:v>
      </x:c>
      <x:c r="B24" s="3" t="str">
        <x:v>O&amp;M</x:v>
      </x:c>
      <x:c r="C24" s="3" t="str">
        <x:v>PRODUÇÃO</x:v>
      </x:c>
      <x:c r="D24" s="3" t="str">
        <x:v>5033000292</x:v>
      </x:c>
      <x:c r="E24" s="9" t="str">
        <x:v>INST CHAVE FUSIVEL 15/25KV LV</x:v>
      </x:c>
      <x:c r="F24" s="3" t="str">
        <x:v>UNIDADE</x:v>
      </x:c>
      <x:c r="G24" s="10" t="n">
        <x:v>7132</x:v>
      </x:c>
      <x:c r="H24" s="10" t="n">
        <x:f>IF(G24="","",G24/12)</x:f>
        <x:v>594.3333333333334</x:v>
      </x:c>
      <x:c r="I24" s="10" t="n">
        <x:v>105</x:v>
      </x:c>
      <x:c r="J24" s="10" t="n">
        <x:f>IF(H24="","",I24-H24)</x:f>
        <x:v>-489.33333333333337</x:v>
      </x:c>
      <x:c r="K24" s="11" t="n">
        <x:f>IF(H24&gt;0,I24/H24,"")</x:f>
        <x:v>0.17666853617498596</x:v>
      </x:c>
      <x:c r="L24" s="12" t="n">
        <x:v>226250.81</x:v>
      </x:c>
      <x:c r="M24" s="12" t="n">
        <x:v>39920.06</x:v>
      </x:c>
      <x:c r="N24" s="12" t="n">
        <x:f>M24-L24</x:f>
        <x:v>-186330.75</x:v>
      </x:c>
      <x:c r="O24" s="3" t="str">
        <x:v>Anexo IX</x:v>
      </x:c>
    </x:row>
    <x:row r="25" ht="34" customHeight="1">
      <x:c r="A25" s="3" t="str">
        <x:v>Junho</x:v>
      </x:c>
      <x:c r="B25" s="3" t="str">
        <x:v>O&amp;M</x:v>
      </x:c>
      <x:c r="C25" s="3" t="str">
        <x:v>PRODUÇÃO</x:v>
      </x:c>
      <x:c r="D25" s="3" t="str">
        <x:v>5022000266</x:v>
      </x:c>
      <x:c r="E25" s="9" t="str">
        <x:v>INST COND 4PLEX BT 3X10(10)-3X120(70) LM</x:v>
      </x:c>
      <x:c r="F25" s="3" t="str">
        <x:v>METRO</x:v>
      </x:c>
      <x:c r="G25" s="10" t="n">
        <x:v>133375</x:v>
      </x:c>
      <x:c r="H25" s="10" t="n">
        <x:f>IF(G25="","",G25/12)</x:f>
        <x:v>11114.583333333334</x:v>
      </x:c>
      <x:c r="I25" s="10" t="n">
        <x:v>7841.34</x:v>
      </x:c>
      <x:c r="J25" s="10" t="n">
        <x:f>IF(H25="","",I25-H25)</x:f>
        <x:v>-3273.243333333334</x:v>
      </x:c>
      <x:c r="K25" s="11" t="n">
        <x:f>IF(H25&gt;0,I25/H25,"")</x:f>
        <x:v>0.7055001312089971</x:v>
      </x:c>
      <x:c r="L25" s="12" t="n">
        <x:v>217734.69</x:v>
      </x:c>
      <x:c r="M25" s="12" t="n">
        <x:v>153611.85</x:v>
      </x:c>
      <x:c r="N25" s="12" t="n">
        <x:f>M25-L25</x:f>
        <x:v>-64122.84</x:v>
      </x:c>
      <x:c r="O25" s="3" t="str">
        <x:v>Anexo IX</x:v>
      </x:c>
    </x:row>
    <x:row r="26" ht="34" customHeight="1">
      <x:c r="A26" s="3" t="str">
        <x:v>Junho</x:v>
      </x:c>
      <x:c r="B26" s="3" t="str">
        <x:v>O&amp;M</x:v>
      </x:c>
      <x:c r="C26" s="3" t="str">
        <x:v>PRODUÇÃO</x:v>
      </x:c>
      <x:c r="D26" s="3" t="str">
        <x:v>5031200338</x:v>
      </x:c>
      <x:c r="E26" s="9" t="str">
        <x:v>TURMA LV INST POSTE ESTRUT PRIMARIA LV</x:v>
      </x:c>
      <x:c r="F26" s="3" t="str">
        <x:v>UNIDADE</x:v>
      </x:c>
      <x:c r="G26" s="10" t="n">
        <x:v>2022.860849958746</x:v>
      </x:c>
      <x:c r="H26" s="10" t="n">
        <x:f>IF(G26="","",G26/12)</x:f>
        <x:v>168.57173749656218</x:v>
      </x:c>
      <x:c r="I26" s="10" t="n">
        <x:v>48</x:v>
      </x:c>
      <x:c r="J26" s="10" t="n">
        <x:f>IF(H26="","",I26-H26)</x:f>
        <x:v>-120.57173749656218</x:v>
      </x:c>
      <x:c r="K26" s="11" t="n">
        <x:f>IF(H26&gt;0,I26/H26,"")</x:f>
        <x:v>0.2847452408858211</x:v>
      </x:c>
      <x:c r="L26" s="12" t="n">
        <x:v>213902.36</x:v>
      </x:c>
      <x:c r="M26" s="12" t="n">
        <x:v>60907.68</x:v>
      </x:c>
      <x:c r="N26" s="12" t="n">
        <x:f>M26-L26</x:f>
        <x:v>-152994.68</x:v>
      </x:c>
      <x:c r="O26" s="3" t="str">
        <x:v>Anexo IX</x:v>
      </x:c>
    </x:row>
    <x:row r="27" ht="34" customHeight="1">
      <x:c r="A27" s="3" t="str">
        <x:v>Junho</x:v>
      </x:c>
      <x:c r="B27" s="3" t="str">
        <x:v>O&amp;M</x:v>
      </x:c>
      <x:c r="C27" s="3" t="str">
        <x:v>PRODUÇÃO</x:v>
      </x:c>
      <x:c r="D27" s="3" t="str">
        <x:v>5031200311</x:v>
      </x:c>
      <x:c r="E27" s="9" t="str">
        <x:v>RET ESTR PRI 2/3F SUS/PAS SP CRUZ SP LV</x:v>
      </x:c>
      <x:c r="F27" s="3" t="str">
        <x:v>UNIDADE</x:v>
      </x:c>
      <x:c r="G27" s="10" t="n">
        <x:v>6231.146666666666</x:v>
      </x:c>
      <x:c r="H27" s="10" t="n">
        <x:f>IF(G27="","",G27/12)</x:f>
        <x:v>519.2622222222221</x:v>
      </x:c>
      <x:c r="I27" s="10" t="n">
        <x:v>145</x:v>
      </x:c>
      <x:c r="J27" s="10" t="n">
        <x:f>IF(H27="","",I27-H27)</x:f>
        <x:v>-374.26222222222214</x:v>
      </x:c>
      <x:c r="K27" s="11" t="n">
        <x:f>IF(H27&gt;0,I27/H27,"")</x:f>
        <x:v>0.2792423438382663</x:v>
      </x:c>
      <x:c r="L27" s="12" t="n">
        <x:v>207543.92</x:v>
      </x:c>
      <x:c r="M27" s="12" t="n">
        <x:v>57847.66</x:v>
      </x:c>
      <x:c r="N27" s="12" t="n">
        <x:f>M27-L27</x:f>
        <x:v>-149696.26</x:v>
      </x:c>
      <x:c r="O27" s="3" t="str">
        <x:v>Anexo IX</x:v>
      </x:c>
    </x:row>
    <x:row r="28" ht="34" customHeight="1">
      <x:c r="A28" s="3" t="str">
        <x:v>Junho</x:v>
      </x:c>
      <x:c r="B28" s="3" t="str">
        <x:v>O&amp;M</x:v>
      </x:c>
      <x:c r="C28" s="3" t="str">
        <x:v>PRODUÇÃO</x:v>
      </x:c>
      <x:c r="D28" s="3" t="str">
        <x:v>5035000061</x:v>
      </x:c>
      <x:c r="E28" s="9" t="str">
        <x:v>PODA ARV MEDIO PT&gt;6&lt;12M REBAIX 2MR PO LV</x:v>
      </x:c>
      <x:c r="F28" s="3" t="str">
        <x:v>UNIDADE</x:v>
      </x:c>
      <x:c r="G28" s="10" t="n">
        <x:v>10064.547752057933</x:v>
      </x:c>
      <x:c r="H28" s="10" t="n">
        <x:f>IF(G28="","",G28/12)</x:f>
        <x:v>838.7123126714945</x:v>
      </x:c>
      <x:c r="I28" s="10" t="n">
        <x:v>72</x:v>
      </x:c>
      <x:c r="J28" s="10" t="n">
        <x:f>IF(H28="","",I28-H28)</x:f>
        <x:v>-766.7123126714945</x:v>
      </x:c>
      <x:c r="K28" s="11" t="n">
        <x:f>IF(H28&gt;0,I28/H28,"")</x:f>
        <x:v>0.08584588411569062</x:v>
      </x:c>
      <x:c r="L28" s="12" t="n">
        <x:v>200804.5</x:v>
      </x:c>
      <x:c r="M28" s="12" t="n">
        <x:v>17238.24</x:v>
      </x:c>
      <x:c r="N28" s="12" t="n">
        <x:f>M28-L28</x:f>
        <x:v>-183566.26</x:v>
      </x:c>
      <x:c r="O28" s="3" t="str">
        <x:v>Anexo IX</x:v>
      </x:c>
    </x:row>
    <x:row r="29" ht="34" customHeight="1">
      <x:c r="A29" s="3" t="str">
        <x:v>Junho</x:v>
      </x:c>
      <x:c r="B29" s="3" t="str">
        <x:v>O&amp;M</x:v>
      </x:c>
      <x:c r="C29" s="3" t="str">
        <x:v>PRODUÇÃO</x:v>
      </x:c>
      <x:c r="D29" s="3" t="str">
        <x:v>5023000186</x:v>
      </x:c>
      <x:c r="E29" s="9" t="str">
        <x:v>RET TRAFO DT POSTE/PLATAF 3F LM</x:v>
      </x:c>
      <x:c r="F29" s="3" t="str">
        <x:v>UNIDADE</x:v>
      </x:c>
      <x:c r="G29" s="10" t="n">
        <x:v>1469</x:v>
      </x:c>
      <x:c r="H29" s="10" t="n">
        <x:f>IF(G29="","",G29/12)</x:f>
        <x:v>122.41666666666667</x:v>
      </x:c>
      <x:c r="I29" s="10" t="n">
        <x:v>115</x:v>
      </x:c>
      <x:c r="J29" s="10" t="n">
        <x:f>IF(H29="","",I29-H29)</x:f>
        <x:v>-7.416666666666671</x:v>
      </x:c>
      <x:c r="K29" s="11" t="n">
        <x:f>IF(H29&gt;0,I29/H29,"")</x:f>
        <x:v>0.9394145677331518</x:v>
      </x:c>
      <x:c r="L29" s="12" t="n">
        <x:v>183443.82</x:v>
      </x:c>
      <x:c r="M29" s="12" t="n">
        <x:v>169332.76</x:v>
      </x:c>
      <x:c r="N29" s="12" t="n">
        <x:f>M29-L29</x:f>
        <x:v>-14111.059999999998</x:v>
      </x:c>
      <x:c r="O29" s="3" t="str">
        <x:v>Anexo IX</x:v>
      </x:c>
    </x:row>
    <x:row r="30" ht="34" customHeight="1">
      <x:c r="A30" s="3" t="str">
        <x:v>Junho</x:v>
      </x:c>
      <x:c r="B30" s="3" t="str">
        <x:v>O&amp;M</x:v>
      </x:c>
      <x:c r="C30" s="3" t="str">
        <x:v>PRODUÇÃO</x:v>
      </x:c>
      <x:c r="D30" s="3" t="str">
        <x:v>5031200339</x:v>
      </x:c>
      <x:c r="E30" s="9" t="str">
        <x:v>TURMA LV RET POSTE ESTRUT PRIMARIA LV</x:v>
      </x:c>
      <x:c r="F30" s="3" t="str">
        <x:v>UNIDADE</x:v>
      </x:c>
      <x:c r="G30" s="10" t="n">
        <x:v>1988.6686083982447</x:v>
      </x:c>
      <x:c r="H30" s="10" t="n">
        <x:f>IF(G30="","",G30/12)</x:f>
        <x:v>165.72238403318707</x:v>
      </x:c>
      <x:c r="I30" s="10" t="n">
        <x:v>30</x:v>
      </x:c>
      <x:c r="J30" s="10" t="n">
        <x:f>IF(H30="","",I30-H30)</x:f>
        <x:v>-135.72238403318707</x:v>
      </x:c>
      <x:c r="K30" s="11" t="n">
        <x:f>IF(H30&gt;0,I30/H30,"")</x:f>
        <x:v>0.1810256361867947</x:v>
      </x:c>
      <x:c r="L30" s="12" t="n">
        <x:v>180249.61</x:v>
      </x:c>
      <x:c r="M30" s="12" t="n">
        <x:v>32629.8</x:v>
      </x:c>
      <x:c r="N30" s="12" t="n">
        <x:f>M30-L30</x:f>
        <x:v>-147619.81</x:v>
      </x:c>
      <x:c r="O30" s="3" t="str">
        <x:v>Anexo IX</x:v>
      </x:c>
    </x:row>
    <x:row r="31" ht="34" customHeight="1">
      <x:c r="A31" s="3" t="str">
        <x:v>Junho</x:v>
      </x:c>
      <x:c r="B31" s="3" t="str">
        <x:v>O&amp;M</x:v>
      </x:c>
      <x:c r="C31" s="3" t="str">
        <x:v>PRODUÇÃO</x:v>
      </x:c>
      <x:c r="D31" s="3" t="str">
        <x:v>5035000058</x:v>
      </x:c>
      <x:c r="E31" s="9" t="str">
        <x:v>PODA ARV GRANDE PT &gt;=12M LAT 2GL PO LV</x:v>
      </x:c>
      <x:c r="F31" s="3" t="str">
        <x:v>UNIDADE</x:v>
      </x:c>
      <x:c r="G31" s="10" t="n">
        <x:v>7802.699685568456</x:v>
      </x:c>
      <x:c r="H31" s="10" t="n">
        <x:f>IF(G31="","",G31/12)</x:f>
        <x:v>650.2249737973713</x:v>
      </x:c>
      <x:c r="I31" s="10" t="n">
        <x:v>26</x:v>
      </x:c>
      <x:c r="J31" s="10" t="n">
        <x:f>IF(H31="","",I31-H31)</x:f>
        <x:v>-624.2249737973713</x:v>
      </x:c>
      <x:c r="K31" s="11" t="n">
        <x:f>IF(H31&gt;0,I31/H31,"")</x:f>
        <x:v>0.03998616024874853</x:v>
      </x:c>
      <x:c r="L31" s="12" t="n">
        <x:v>177921.06</x:v>
      </x:c>
      <x:c r="M31" s="12" t="n">
        <x:v>7114.38</x:v>
      </x:c>
      <x:c r="N31" s="12" t="n">
        <x:f>M31-L31</x:f>
        <x:v>-170806.68</x:v>
      </x:c>
      <x:c r="O31" s="3" t="str">
        <x:v>Anexo IX</x:v>
      </x:c>
    </x:row>
    <x:row r="32" ht="34" customHeight="1">
      <x:c r="A32" s="3" t="str">
        <x:v>Junho</x:v>
      </x:c>
      <x:c r="B32" s="3" t="str">
        <x:v>O&amp;M</x:v>
      </x:c>
      <x:c r="C32" s="3" t="str">
        <x:v>PRODUÇÃO</x:v>
      </x:c>
      <x:c r="D32" s="3" t="str">
        <x:v>5035000065</x:v>
      </x:c>
      <x:c r="E32" s="9" t="str">
        <x:v>PODA ARV&gt;6&lt;12M REDE BT CENTRAL 2MC PO LV</x:v>
      </x:c>
      <x:c r="F32" s="3" t="str">
        <x:v>UNIDADE</x:v>
      </x:c>
      <x:c r="G32" s="10" t="n">
        <x:v>2952.690665430245</x:v>
      </x:c>
      <x:c r="H32" s="10" t="n">
        <x:f>IF(G32="","",G32/12)</x:f>
        <x:v>246.05755545252043</x:v>
      </x:c>
      <x:c r="I32" s="10" t="n">
        <x:v>3</x:v>
      </x:c>
      <x:c r="J32" s="10" t="n">
        <x:f>IF(H32="","",I32-H32)</x:f>
        <x:v>-243.05755545252043</x:v>
      </x:c>
      <x:c r="K32" s="11" t="n">
        <x:f>IF(H32&gt;0,I32/H32,"")</x:f>
        <x:v>0.012192269383814486</x:v>
      </x:c>
      <x:c r="L32" s="12" t="n">
        <x:v>174329.32</x:v>
      </x:c>
      <x:c r="M32" s="12" t="n">
        <x:v>2125.47</x:v>
      </x:c>
      <x:c r="N32" s="12" t="n">
        <x:f>M32-L32</x:f>
        <x:v>-172203.85</x:v>
      </x:c>
      <x:c r="O32" s="3" t="str">
        <x:v>Anexo IX</x:v>
      </x:c>
    </x:row>
    <x:row r="33" ht="34" customHeight="1">
      <x:c r="A33" s="3" t="str">
        <x:v>Junho</x:v>
      </x:c>
      <x:c r="B33" s="3" t="str">
        <x:v>O&amp;M</x:v>
      </x:c>
      <x:c r="C33" s="3" t="str">
        <x:v>PRODUÇÃO</x:v>
      </x:c>
      <x:c r="D33" s="3" t="str">
        <x:v>5022000237</x:v>
      </x:c>
      <x:c r="E33" s="9" t="str">
        <x:v>RET COND NU ALUMINIO &lt;= 1/0 LM</x:v>
      </x:c>
      <x:c r="F33" s="3" t="str">
        <x:v>METRO</x:v>
      </x:c>
      <x:c r="G33" s="10" t="n">
        <x:v>698150</x:v>
      </x:c>
      <x:c r="H33" s="10" t="n">
        <x:f>IF(G33="","",G33/12)</x:f>
        <x:v>58179.166666666664</x:v>
      </x:c>
      <x:c r="I33" s="10" t="n">
        <x:v>24006</x:v>
      </x:c>
      <x:c r="J33" s="10" t="n">
        <x:f>IF(H33="","",I33-H33)</x:f>
        <x:v>-34173.166666666664</x:v>
      </x:c>
      <x:c r="K33" s="11" t="n">
        <x:f>IF(H33&gt;0,I33/H33,"")</x:f>
        <x:v>0.4126219293848027</x:v>
      </x:c>
      <x:c r="L33" s="12" t="n">
        <x:v>160574.5</x:v>
      </x:c>
      <x:c r="M33" s="12" t="n">
        <x:v>66256.56</x:v>
      </x:c>
      <x:c r="N33" s="12" t="n">
        <x:f>M33-L33</x:f>
        <x:v>-94317.94</x:v>
      </x:c>
      <x:c r="O33" s="3" t="str">
        <x:v>Anexo IX</x:v>
      </x:c>
    </x:row>
    <x:row r="34" ht="34" customHeight="1">
      <x:c r="A34" s="3" t="str">
        <x:v>Junho</x:v>
      </x:c>
      <x:c r="B34" s="3" t="str">
        <x:v>O&amp;M</x:v>
      </x:c>
      <x:c r="C34" s="3" t="str">
        <x:v>PRODUÇÃO</x:v>
      </x:c>
      <x:c r="D34" s="3" t="str">
        <x:v>5021000133</x:v>
      </x:c>
      <x:c r="E34" s="9" t="str">
        <x:v>INST ESTR PRI 2/3F SUS/PAS DP CRUZ DP LM</x:v>
      </x:c>
      <x:c r="F34" s="3" t="str">
        <x:v>CONJUNTO</x:v>
      </x:c>
      <x:c r="G34" s="10" t="n">
        <x:v>1948.58248078913</x:v>
      </x:c>
      <x:c r="H34" s="10" t="n">
        <x:f>IF(G34="","",G34/12)</x:f>
        <x:v>162.38187339909416</x:v>
      </x:c>
      <x:c r="I34" s="10" t="n">
        <x:v>29</x:v>
      </x:c>
      <x:c r="J34" s="10" t="n">
        <x:f>IF(H34="","",I34-H34)</x:f>
        <x:v>-133.38187339909416</x:v>
      </x:c>
      <x:c r="K34" s="11" t="n">
        <x:f>IF(H34&gt;0,I34/H34,"")</x:f>
        <x:v>0.17859136240364237</x:v>
      </x:c>
      <x:c r="L34" s="12" t="n">
        <x:v>154451.14</x:v>
      </x:c>
      <x:c r="M34" s="12" t="n">
        <x:v>27583.64</x:v>
      </x:c>
      <x:c r="N34" s="12" t="n">
        <x:f>M34-L34</x:f>
        <x:v>-126867.50000000001</x:v>
      </x:c>
      <x:c r="O34" s="3" t="str">
        <x:v>Anexo IX</x:v>
      </x:c>
    </x:row>
    <x:row r="35" ht="34" customHeight="1">
      <x:c r="A35" s="3" t="str">
        <x:v>Junho</x:v>
      </x:c>
      <x:c r="B35" s="3" t="str">
        <x:v>O&amp;M</x:v>
      </x:c>
      <x:c r="C35" s="3" t="str">
        <x:v>PRODUÇÃO</x:v>
      </x:c>
      <x:c r="D35" s="3" t="str">
        <x:v>5021000132</x:v>
      </x:c>
      <x:c r="E35" s="9" t="str">
        <x:v>RET ESTR PRI 2/3F SUS/PAS SP CRUZ SP LM</x:v>
      </x:c>
      <x:c r="F35" s="3" t="str">
        <x:v>CONJUNTO</x:v>
      </x:c>
      <x:c r="G35" s="10" t="n">
        <x:v>3678.266039248256</x:v>
      </x:c>
      <x:c r="H35" s="10" t="n">
        <x:f>IF(G35="","",G35/12)</x:f>
        <x:v>306.5221699373547</x:v>
      </x:c>
      <x:c r="I35" s="10" t="n">
        <x:v>191</x:v>
      </x:c>
      <x:c r="J35" s="10" t="n">
        <x:f>IF(H35="","",I35-H35)</x:f>
        <x:v>-115.5221699373547</x:v>
      </x:c>
      <x:c r="K35" s="11" t="n">
        <x:f>IF(H35&gt;0,I35/H35,"")</x:f>
        <x:v>0.6231196916002373</x:v>
      </x:c>
      <x:c r="L35" s="12" t="n">
        <x:v>150005.82</x:v>
      </x:c>
      <x:c r="M35" s="12" t="n">
        <x:v>93471.63</x:v>
      </x:c>
      <x:c r="N35" s="12" t="n">
        <x:f>M35-L35</x:f>
        <x:v>-56534.19</x:v>
      </x:c>
      <x:c r="O35" s="3" t="str">
        <x:v>Anexo IX</x:v>
      </x:c>
    </x:row>
    <x:row r="36" ht="34" customHeight="1">
      <x:c r="A36" s="3" t="str">
        <x:v>Junho</x:v>
      </x:c>
      <x:c r="B36" s="3" t="str">
        <x:v>O&amp;M</x:v>
      </x:c>
      <x:c r="C36" s="3" t="str">
        <x:v>PRODUÇÃO</x:v>
      </x:c>
      <x:c r="D36" s="3" t="str">
        <x:v>5025300400</x:v>
      </x:c>
      <x:c r="E36" s="9" t="str">
        <x:v>INST ESPACADOR LOSANGULAR RDC LM</x:v>
      </x:c>
      <x:c r="F36" s="3" t="str">
        <x:v>CONJUNTO</x:v>
      </x:c>
      <x:c r="G36" s="10" t="n">
        <x:v>6291.57242513372</x:v>
      </x:c>
      <x:c r="H36" s="10" t="n">
        <x:f>IF(G36="","",G36/12)</x:f>
        <x:v>524.2977020944767</x:v>
      </x:c>
      <x:c r="I36" s="10" t="n">
        <x:v>0</x:v>
      </x:c>
      <x:c r="J36" s="10" t="n">
        <x:f>IF(H36="","",I36-H36)</x:f>
        <x:v>-524.2977020944767</x:v>
      </x:c>
      <x:c r="K36" s="11" t="n">
        <x:f>IF(H36&gt;0,I36/H36,"")</x:f>
        <x:v>0</x:v>
      </x:c>
      <x:c r="L36" s="12" t="n">
        <x:v>144727.14</x:v>
      </x:c>
      <x:c r="M36" s="12" t="n">
        <x:v>0</x:v>
      </x:c>
      <x:c r="N36" s="12" t="n">
        <x:f>M36-L36</x:f>
        <x:v>-144727.14</x:v>
      </x:c>
      <x:c r="O36" s="3" t="str">
        <x:v>Anexo IX</x:v>
      </x:c>
    </x:row>
    <x:row r="37" ht="34" customHeight="1">
      <x:c r="A37" s="3" t="str">
        <x:v>Junho</x:v>
      </x:c>
      <x:c r="B37" s="3" t="str">
        <x:v>O&amp;M</x:v>
      </x:c>
      <x:c r="C37" s="3" t="str">
        <x:v>PRODUÇÃO</x:v>
      </x:c>
      <x:c r="D37" s="3" t="str">
        <x:v>5033000296</x:v>
      </x:c>
      <x:c r="E37" s="9" t="str">
        <x:v>INST CHAVE FACA LV</x:v>
      </x:c>
      <x:c r="F37" s="3" t="str">
        <x:v>UNIDADE</x:v>
      </x:c>
      <x:c r="G37" s="10" t="n">
        <x:v>4487</x:v>
      </x:c>
      <x:c r="H37" s="10" t="n">
        <x:f>IF(G37="","",G37/12)</x:f>
        <x:v>373.9166666666667</x:v>
      </x:c>
      <x:c r="I37" s="10" t="n">
        <x:v>78</x:v>
      </x:c>
      <x:c r="J37" s="10" t="n">
        <x:f>IF(H37="","",I37-H37)</x:f>
        <x:v>-295.9166666666667</x:v>
      </x:c>
      <x:c r="K37" s="11" t="n">
        <x:f>IF(H37&gt;0,I37/H37,"")</x:f>
        <x:v>0.2086026298194785</x:v>
      </x:c>
      <x:c r="L37" s="12" t="n">
        <x:v>142342.6</x:v>
      </x:c>
      <x:c r="M37" s="12" t="n">
        <x:v>29693.04</x:v>
      </x:c>
      <x:c r="N37" s="12" t="n">
        <x:f>M37-L37</x:f>
        <x:v>-112649.56</x:v>
      </x:c>
      <x:c r="O37" s="3" t="str">
        <x:v>Anexo IX</x:v>
      </x:c>
    </x:row>
    <x:row r="38" ht="34" customHeight="1">
      <x:c r="A38" s="3" t="str">
        <x:v>Junho</x:v>
      </x:c>
      <x:c r="B38" s="3" t="str">
        <x:v>O&amp;M</x:v>
      </x:c>
      <x:c r="C38" s="3" t="str">
        <x:v>PRODUÇÃO</x:v>
      </x:c>
      <x:c r="D38" s="3" t="str">
        <x:v>5033000293</x:v>
      </x:c>
      <x:c r="E38" s="9" t="str">
        <x:v>RET CHAVE FUSIVEL 15/25KV LV</x:v>
      </x:c>
      <x:c r="F38" s="3" t="str">
        <x:v>UNIDADE</x:v>
      </x:c>
      <x:c r="G38" s="10" t="n">
        <x:v>4901.2266666666665</x:v>
      </x:c>
      <x:c r="H38" s="10" t="n">
        <x:f>IF(G38="","",G38/12)</x:f>
        <x:v>408.43555555555554</x:v>
      </x:c>
      <x:c r="I38" s="10" t="n">
        <x:v>71</x:v>
      </x:c>
      <x:c r="J38" s="10" t="n">
        <x:f>IF(H38="","",I38-H38)</x:f>
        <x:v>-337.43555555555554</x:v>
      </x:c>
      <x:c r="K38" s="11" t="n">
        <x:f>IF(H38&gt;0,I38/H38,"")</x:f>
        <x:v>0.17383403338483971</x:v>
      </x:c>
      <x:c r="L38" s="12" t="n">
        <x:v>138312.62</x:v>
      </x:c>
      <x:c r="M38" s="12" t="n">
        <x:v>23976.62</x:v>
      </x:c>
      <x:c r="N38" s="12" t="n">
        <x:f>M38-L38</x:f>
        <x:v>-114336</x:v>
      </x:c>
      <x:c r="O38" s="3" t="str">
        <x:v>Anexo IX</x:v>
      </x:c>
    </x:row>
    <x:row r="39" ht="34" customHeight="1">
      <x:c r="A39" s="3" t="str">
        <x:v>Junho</x:v>
      </x:c>
      <x:c r="B39" s="3" t="str">
        <x:v>O&amp;M</x:v>
      </x:c>
      <x:c r="C39" s="3" t="str">
        <x:v>PRODUÇÃO</x:v>
      </x:c>
      <x:c r="D39" s="3" t="str">
        <x:v>5025300385</x:v>
      </x:c>
      <x:c r="E39" s="9" t="str">
        <x:v>INST ESPACADOR/AFASTADOR REDE PRI/SEC LM</x:v>
      </x:c>
      <x:c r="F39" s="3" t="str">
        <x:v>CONJUNTO</x:v>
      </x:c>
      <x:c r="G39" s="10" t="n">
        <x:v>5813.333333333333</x:v>
      </x:c>
      <x:c r="H39" s="10" t="n">
        <x:f>IF(G39="","",G39/12)</x:f>
        <x:v>484.4444444444444</x:v>
      </x:c>
      <x:c r="I39" s="10" t="n">
        <x:v>322</x:v>
      </x:c>
      <x:c r="J39" s="10" t="n">
        <x:f>IF(H39="","",I39-H39)</x:f>
        <x:v>-162.4444444444444</x:v>
      </x:c>
      <x:c r="K39" s="11" t="n">
        <x:f>IF(H39&gt;0,I39/H39,"")</x:f>
        <x:v>0.6646788990825688</x:v>
      </x:c>
      <x:c r="L39" s="12" t="n">
        <x:v>133726.04</x:v>
      </x:c>
      <x:c r="M39" s="12" t="n">
        <x:v>88884.88</x:v>
      </x:c>
      <x:c r="N39" s="12" t="n">
        <x:f>M39-L39</x:f>
        <x:v>-44841.16</x:v>
      </x:c>
      <x:c r="O39" s="3" t="str">
        <x:v>Anexo IX</x:v>
      </x:c>
    </x:row>
    <x:row r="40" ht="34" customHeight="1">
      <x:c r="A40" s="3" t="str">
        <x:v>Junho</x:v>
      </x:c>
      <x:c r="B40" s="3" t="str">
        <x:v>O&amp;M</x:v>
      </x:c>
      <x:c r="C40" s="3" t="str">
        <x:v>PRODUÇÃO</x:v>
      </x:c>
      <x:c r="D40" s="3" t="str">
        <x:v>5022200033</x:v>
      </x:c>
      <x:c r="E40" s="9" t="str">
        <x:v>INST ATERRAMENTO COMPL 1HASTE LM</x:v>
      </x:c>
      <x:c r="F40" s="3" t="str">
        <x:v>CONJUNTO</x:v>
      </x:c>
      <x:c r="G40" s="10" t="n">
        <x:v>2021.1624003022887</x:v>
      </x:c>
      <x:c r="H40" s="10" t="n">
        <x:f>IF(G40="","",G40/12)</x:f>
        <x:v>168.43020002519071</x:v>
      </x:c>
      <x:c r="I40" s="10" t="n">
        <x:v>209</x:v>
      </x:c>
      <x:c r="J40" s="10" t="n">
        <x:f>IF(H40="","",I40-H40)</x:f>
        <x:v>40.569799974809285</x:v>
      </x:c>
      <x:c r="K40" s="11" t="n">
        <x:f>IF(H40&gt;0,I40/H40,"")</x:f>
        <x:v>1.2408701050568223</x:v>
      </x:c>
      <x:c r="L40" s="12" t="n">
        <x:v>110522.21</x:v>
      </x:c>
      <x:c r="M40" s="12" t="n">
        <x:v>137143.71</x:v>
      </x:c>
      <x:c r="N40" s="12" t="n">
        <x:f>M40-L40</x:f>
        <x:v>26621.499999999985</x:v>
      </x:c>
      <x:c r="O40" s="3" t="str">
        <x:v>Anexo IX</x:v>
      </x:c>
    </x:row>
    <x:row r="41" ht="34" customHeight="1">
      <x:c r="A41" s="3" t="str">
        <x:v>Junho</x:v>
      </x:c>
      <x:c r="B41" s="3" t="str">
        <x:v>O&amp;M</x:v>
      </x:c>
      <x:c r="C41" s="3" t="str">
        <x:v>PRODUÇÃO</x:v>
      </x:c>
      <x:c r="D41" s="3" t="str">
        <x:v>5023000184</x:v>
      </x:c>
      <x:c r="E41" s="9" t="str">
        <x:v>INST TRAFO DT POSTE/PLATAF 1/2F LM</x:v>
      </x:c>
      <x:c r="F41" s="3" t="str">
        <x:v>UNIDADE</x:v>
      </x:c>
      <x:c r="G41" s="10" t="n">
        <x:v>1140</x:v>
      </x:c>
      <x:c r="H41" s="10" t="n">
        <x:f>IF(G41="","",G41/12)</x:f>
        <x:v>95</x:v>
      </x:c>
      <x:c r="I41" s="10" t="n">
        <x:v>13</x:v>
      </x:c>
      <x:c r="J41" s="10" t="n">
        <x:f>IF(H41="","",I41-H41)</x:f>
        <x:v>-82</x:v>
      </x:c>
      <x:c r="K41" s="11" t="n">
        <x:f>IF(H41&gt;0,I41/H41,"")</x:f>
        <x:v>0.1368421052631579</x:v>
      </x:c>
      <x:c r="L41" s="12" t="n">
        <x:v>104896.15</x:v>
      </x:c>
      <x:c r="M41" s="12" t="n">
        <x:v>14354.21</x:v>
      </x:c>
      <x:c r="N41" s="12" t="n">
        <x:f>M41-L41</x:f>
        <x:v>-90541.94</x:v>
      </x:c>
      <x:c r="O41" s="3" t="str">
        <x:v>Anexo IX</x:v>
      </x:c>
    </x:row>
    <x:row r="42" ht="34" customHeight="1">
      <x:c r="A42" s="3" t="str">
        <x:v>Junho</x:v>
      </x:c>
      <x:c r="B42" s="3" t="str">
        <x:v>O&amp;M</x:v>
      </x:c>
      <x:c r="C42" s="3" t="str">
        <x:v>PRODUÇÃO</x:v>
      </x:c>
      <x:c r="D42" s="3" t="str">
        <x:v>5025300103</x:v>
      </x:c>
      <x:c r="E42" s="9" t="str">
        <x:v>INST ILUMINACAO PUBLICA LM</x:v>
      </x:c>
      <x:c r="F42" s="3" t="str">
        <x:v>CONJUNTO</x:v>
      </x:c>
      <x:c r="G42" s="10" t="n">
        <x:v>2500</x:v>
      </x:c>
      <x:c r="H42" s="10" t="n">
        <x:f>IF(G42="","",G42/12)</x:f>
        <x:v>208.33333333333334</x:v>
      </x:c>
      <x:c r="I42" s="10" t="n">
        <x:v>390</x:v>
      </x:c>
      <x:c r="J42" s="10" t="n">
        <x:f>IF(H42="","",I42-H42)</x:f>
        <x:v>181.66666666666666</x:v>
      </x:c>
      <x:c r="K42" s="11" t="n">
        <x:f>IF(H42&gt;0,I42/H42,"")</x:f>
        <x:v>1.8719999999999999</x:v>
      </x:c>
      <x:c r="L42" s="12" t="n">
        <x:v>103104.17</x:v>
      </x:c>
      <x:c r="M42" s="12" t="n">
        <x:v>193011</x:v>
      </x:c>
      <x:c r="N42" s="12" t="n">
        <x:f>M42-L42</x:f>
        <x:v>89906.83</x:v>
      </x:c>
      <x:c r="O42" s="3" t="str">
        <x:v>Anexo IX</x:v>
      </x:c>
    </x:row>
    <x:row r="43" ht="34" customHeight="1">
      <x:c r="A43" s="3" t="str">
        <x:v>Junho</x:v>
      </x:c>
      <x:c r="B43" s="3" t="str">
        <x:v>O&amp;M</x:v>
      </x:c>
      <x:c r="C43" s="3" t="str">
        <x:v>PRODUÇÃO</x:v>
      </x:c>
      <x:c r="D43" s="3" t="str">
        <x:v>5025300172</x:v>
      </x:c>
      <x:c r="E43" s="9" t="str">
        <x:v>INST CHAVE FUSIVEL 15/25KV LM</x:v>
      </x:c>
      <x:c r="F43" s="3" t="str">
        <x:v>UNIDADE</x:v>
      </x:c>
      <x:c r="G43" s="10" t="n">
        <x:v>2766.9218458767186</x:v>
      </x:c>
      <x:c r="H43" s="10" t="n">
        <x:f>IF(G43="","",G43/12)</x:f>
        <x:v>230.57682048972654</x:v>
      </x:c>
      <x:c r="I43" s="10" t="n">
        <x:v>92</x:v>
      </x:c>
      <x:c r="J43" s="10" t="n">
        <x:f>IF(H43="","",I43-H43)</x:f>
        <x:v>-138.57682048972654</x:v>
      </x:c>
      <x:c r="K43" s="11" t="n">
        <x:f>IF(H43&gt;0,I43/H43,"")</x:f>
        <x:v>0.39899934349254806</x:v>
      </x:c>
      <x:c r="L43" s="12" t="n">
        <x:v>102293.1</x:v>
      </x:c>
      <x:c r="M43" s="12" t="n">
        <x:v>40814.88</x:v>
      </x:c>
      <x:c r="N43" s="12" t="n">
        <x:f>M43-L43</x:f>
        <x:v>-61478.22000000001</x:v>
      </x:c>
      <x:c r="O43" s="3" t="str">
        <x:v>Anexo IX</x:v>
      </x:c>
    </x:row>
    <x:row r="44" ht="34" customHeight="1">
      <x:c r="A44" s="3" t="str">
        <x:v>Junho</x:v>
      </x:c>
      <x:c r="B44" s="3" t="str">
        <x:v>O&amp;M</x:v>
      </x:c>
      <x:c r="C44" s="3" t="str">
        <x:v>PRODUÇÃO</x:v>
      </x:c>
      <x:c r="D44" s="3" t="str">
        <x:v>5035000057</x:v>
      </x:c>
      <x:c r="E44" s="9" t="str">
        <x:v>PODA ARV GRANDE PT &gt;=12M ELEV 2GE PO LV</x:v>
      </x:c>
      <x:c r="F44" s="3" t="str">
        <x:v>UNIDADE</x:v>
      </x:c>
      <x:c r="G44" s="10" t="n">
        <x:v>3537.702057724768</x:v>
      </x:c>
      <x:c r="H44" s="10" t="n">
        <x:f>IF(G44="","",G44/12)</x:f>
        <x:v>294.8085048103973</x:v>
      </x:c>
      <x:c r="I44" s="10" t="n">
        <x:v>7</x:v>
      </x:c>
      <x:c r="J44" s="10" t="n">
        <x:f>IF(H44="","",I44-H44)</x:f>
        <x:v>-287.8085048103973</x:v>
      </x:c>
      <x:c r="K44" s="11" t="n">
        <x:f>IF(H44&gt;0,I44/H44,"")</x:f>
        <x:v>0.02374422679733059</x:v>
      </x:c>
      <x:c r="L44" s="12" t="n">
        <x:v>96511.46</x:v>
      </x:c>
      <x:c r="M44" s="12" t="n">
        <x:v>2291.59</x:v>
      </x:c>
      <x:c r="N44" s="12" t="n">
        <x:f>M44-L44</x:f>
        <x:v>-94219.87000000001</x:v>
      </x:c>
      <x:c r="O44" s="3" t="str">
        <x:v>Anexo IX</x:v>
      </x:c>
    </x:row>
    <x:row r="45" ht="34" customHeight="1">
      <x:c r="A45" s="3" t="str">
        <x:v>Junho</x:v>
      </x:c>
      <x:c r="B45" s="3" t="str">
        <x:v>O&amp;M</x:v>
      </x:c>
      <x:c r="C45" s="3" t="str">
        <x:v>PRODUÇÃO</x:v>
      </x:c>
      <x:c r="D45" s="3" t="str">
        <x:v>5031300110</x:v>
      </x:c>
      <x:c r="E45" s="9" t="str">
        <x:v>INST ISOLADOR PINO/PILAR LV</x:v>
      </x:c>
      <x:c r="F45" s="3" t="str">
        <x:v>UNIDADE</x:v>
      </x:c>
      <x:c r="G45" s="10" t="n">
        <x:v>3549.239999999999</x:v>
      </x:c>
      <x:c r="H45" s="10" t="n">
        <x:f>IF(G45="","",G45/12)</x:f>
        <x:v>295.7699999999999</x:v>
      </x:c>
      <x:c r="I45" s="10" t="n">
        <x:v>434</x:v>
      </x:c>
      <x:c r="J45" s="10" t="n">
        <x:f>IF(H45="","",I45-H45)</x:f>
        <x:v>138.23000000000008</x:v>
      </x:c>
      <x:c r="K45" s="11" t="n">
        <x:f>IF(H45&gt;0,I45/H45,"")</x:f>
        <x:v>1.467356391790919</x:v>
      </x:c>
      <x:c r="L45" s="12" t="n">
        <x:v>96240.6</x:v>
      </x:c>
      <x:c r="M45" s="12" t="n">
        <x:v>141180.77</x:v>
      </x:c>
      <x:c r="N45" s="12" t="n">
        <x:f>M45-L45</x:f>
        <x:v>44940.169999999984</x:v>
      </x:c>
      <x:c r="O45" s="3" t="str">
        <x:v>Anexo IX</x:v>
      </x:c>
    </x:row>
    <x:row r="46" ht="34" customHeight="1">
      <x:c r="A46" s="3" t="str">
        <x:v>Junho</x:v>
      </x:c>
      <x:c r="B46" s="3" t="str">
        <x:v>O&amp;M</x:v>
      </x:c>
      <x:c r="C46" s="3" t="str">
        <x:v>PRODUÇÃO</x:v>
      </x:c>
      <x:c r="D46" s="3" t="str">
        <x:v>5025300143</x:v>
      </x:c>
      <x:c r="E46" s="9" t="str">
        <x:v>INST ESTR CP TRAFO DT 1F FN LM</x:v>
      </x:c>
      <x:c r="F46" s="3" t="str">
        <x:v>CONJUNTO</x:v>
      </x:c>
      <x:c r="G46" s="10" t="n">
        <x:v>566.9856702047307</x:v>
      </x:c>
      <x:c r="H46" s="10" t="n">
        <x:f>IF(G46="","",G46/12)</x:f>
        <x:v>47.24880585039423</x:v>
      </x:c>
      <x:c r="I46" s="10" t="n">
        <x:v>68</x:v>
      </x:c>
      <x:c r="J46" s="10" t="n">
        <x:f>IF(H46="","",I46-H46)</x:f>
        <x:v>20.751194149605773</x:v>
      </x:c>
      <x:c r="K46" s="11" t="n">
        <x:f>IF(H46&gt;0,I46/H46,"")</x:f>
        <x:v>1.4391898118083895</x:v>
      </x:c>
      <x:c r="L46" s="12" t="n">
        <x:v>86951.03</x:v>
      </x:c>
      <x:c r="M46" s="12" t="n">
        <x:v>125139.04</x:v>
      </x:c>
      <x:c r="N46" s="12" t="n">
        <x:f>M46-L46</x:f>
        <x:v>38188.009999999995</x:v>
      </x:c>
      <x:c r="O46" s="3" t="str">
        <x:v>Anexo IX</x:v>
      </x:c>
    </x:row>
    <x:row r="47" ht="34" customHeight="1">
      <x:c r="A47" s="3" t="str">
        <x:v>Junho</x:v>
      </x:c>
      <x:c r="B47" s="3" t="str">
        <x:v>O&amp;M</x:v>
      </x:c>
      <x:c r="C47" s="3" t="str">
        <x:v>PRODUÇÃO</x:v>
      </x:c>
      <x:c r="D47" s="3" t="str">
        <x:v>5024000085</x:v>
      </x:c>
      <x:c r="E47" s="9" t="str">
        <x:v>INST CONEXAO RAMAL DE CONEXAO LM</x:v>
      </x:c>
      <x:c r="F47" s="3" t="str">
        <x:v>UNIDADE</x:v>
      </x:c>
      <x:c r="G47" s="10" t="n">
        <x:v>12845</x:v>
      </x:c>
      <x:c r="H47" s="10" t="n">
        <x:f>IF(G47="","",G47/12)</x:f>
        <x:v>1070.4166666666667</x:v>
      </x:c>
      <x:c r="I47" s="10" t="n">
        <x:v>1174</x:v>
      </x:c>
      <x:c r="J47" s="10" t="n">
        <x:f>IF(H47="","",I47-H47)</x:f>
        <x:v>103.58333333333326</x:v>
      </x:c>
      <x:c r="K47" s="11" t="n">
        <x:f>IF(H47&gt;0,I47/H47,"")</x:f>
        <x:v>1.0967691708836123</x:v>
      </x:c>
      <x:c r="L47" s="12" t="n">
        <x:v>81191.1</x:v>
      </x:c>
      <x:c r="M47" s="12" t="n">
        <x:v>89047.9</x:v>
      </x:c>
      <x:c r="N47" s="12" t="n">
        <x:f>M47-L47</x:f>
        <x:v>7856.799999999988</x:v>
      </x:c>
      <x:c r="O47" s="3" t="str">
        <x:v>Anexo IX</x:v>
      </x:c>
    </x:row>
    <x:row r="48" ht="34" customHeight="1">
      <x:c r="A48" s="3" t="str">
        <x:v>Junho</x:v>
      </x:c>
      <x:c r="B48" s="3" t="str">
        <x:v>O&amp;M</x:v>
      </x:c>
      <x:c r="C48" s="3" t="str">
        <x:v>PRODUÇÃO</x:v>
      </x:c>
      <x:c r="D48" s="3" t="str">
        <x:v>5024000065</x:v>
      </x:c>
      <x:c r="E48" s="9" t="str">
        <x:v>RET RAMAL DE CONEXAO CONC/MULTIPLEX LM</x:v>
      </x:c>
      <x:c r="F48" s="3" t="str">
        <x:v>UNIDADE</x:v>
      </x:c>
      <x:c r="G48" s="10" t="n">
        <x:v>2746.074492280301</x:v>
      </x:c>
      <x:c r="H48" s="10" t="n">
        <x:f>IF(G48="","",G48/12)</x:f>
        <x:v>228.8395410233584</x:v>
      </x:c>
      <x:c r="I48" s="10" t="n">
        <x:v>48</x:v>
      </x:c>
      <x:c r="J48" s="10" t="n">
        <x:f>IF(H48="","",I48-H48)</x:f>
        <x:v>-180.8395410233584</x:v>
      </x:c>
      <x:c r="K48" s="11" t="n">
        <x:f>IF(H48&gt;0,I48/H48,"")</x:f>
        <x:v>0.20975396028739843</x:v>
      </x:c>
      <x:c r="L48" s="12" t="n">
        <x:v>80013.75</x:v>
      </x:c>
      <x:c r="M48" s="12" t="n">
        <x:v>16783.2</x:v>
      </x:c>
      <x:c r="N48" s="12" t="n">
        <x:f>M48-L48</x:f>
        <x:v>-63230.55</x:v>
      </x:c>
      <x:c r="O48" s="3" t="str">
        <x:v>Anexo IX</x:v>
      </x:c>
    </x:row>
    <x:row r="49" ht="34" customHeight="1">
      <x:c r="A49" s="3" t="str">
        <x:v>Junho</x:v>
      </x:c>
      <x:c r="B49" s="3" t="str">
        <x:v>O&amp;M</x:v>
      </x:c>
      <x:c r="C49" s="3" t="str">
        <x:v>PRODUÇÃO</x:v>
      </x:c>
      <x:c r="D49" s="3" t="str">
        <x:v>5020000093</x:v>
      </x:c>
      <x:c r="E49" s="9" t="str">
        <x:v>RET POSTE CONCRETO ATE 14M LM</x:v>
      </x:c>
      <x:c r="F49" s="3" t="str">
        <x:v>UNIDADE</x:v>
      </x:c>
      <x:c r="G49" s="10" t="n">
        <x:v>1366</x:v>
      </x:c>
      <x:c r="H49" s="10" t="n">
        <x:f>IF(G49="","",G49/12)</x:f>
        <x:v>113.83333333333333</x:v>
      </x:c>
      <x:c r="I49" s="10" t="n">
        <x:v>89</x:v>
      </x:c>
      <x:c r="J49" s="10" t="n">
        <x:f>IF(H49="","",I49-H49)</x:f>
        <x:v>-24.83333333333333</x:v>
      </x:c>
      <x:c r="K49" s="11" t="n">
        <x:f>IF(H49&gt;0,I49/H49,"")</x:f>
        <x:v>0.7818448023426062</x:v>
      </x:c>
      <x:c r="L49" s="12" t="n">
        <x:v>79305.41</x:v>
      </x:c>
      <x:c r="M49" s="12" t="n">
        <x:v>62004.52</x:v>
      </x:c>
      <x:c r="N49" s="12" t="n">
        <x:f>M49-L49</x:f>
        <x:v>-17300.890000000007</x:v>
      </x:c>
      <x:c r="O49" s="3" t="str">
        <x:v>Anexo IX</x:v>
      </x:c>
    </x:row>
    <x:row r="50" ht="34" customHeight="1">
      <x:c r="A50" s="3" t="str">
        <x:v>Junho</x:v>
      </x:c>
      <x:c r="B50" s="3" t="str">
        <x:v>O&amp;M</x:v>
      </x:c>
      <x:c r="C50" s="3" t="str">
        <x:v>PRODUÇÃO</x:v>
      </x:c>
      <x:c r="D50" s="3" t="str">
        <x:v>5021000158</x:v>
      </x:c>
      <x:c r="E50" s="9" t="str">
        <x:v>INST ESTR PRI RDC PASSANTE SIMPLES LM</x:v>
      </x:c>
      <x:c r="F50" s="3" t="str">
        <x:v>CONJUNTO</x:v>
      </x:c>
      <x:c r="G50" s="10" t="n">
        <x:v>1530.8893844609452</x:v>
      </x:c>
      <x:c r="H50" s="10" t="n">
        <x:f>IF(G50="","",G50/12)</x:f>
        <x:v>127.57411537174544</x:v>
      </x:c>
      <x:c r="I50" s="10" t="n">
        <x:v>168</x:v>
      </x:c>
      <x:c r="J50" s="10" t="n">
        <x:f>IF(H50="","",I50-H50)</x:f>
        <x:v>40.425884628254565</x:v>
      </x:c>
      <x:c r="K50" s="11" t="n">
        <x:f>IF(H50&gt;0,I50/H50,"")</x:f>
        <x:v>1.3168815594797996</x:v>
      </x:c>
      <x:c r="L50" s="12" t="n">
        <x:v>76703.94</x:v>
      </x:c>
      <x:c r="M50" s="12" t="n">
        <x:v>101010</x:v>
      </x:c>
      <x:c r="N50" s="12" t="n">
        <x:f>M50-L50</x:f>
        <x:v>24306.059999999998</x:v>
      </x:c>
      <x:c r="O50" s="3" t="str">
        <x:v>Anexo IX</x:v>
      </x:c>
    </x:row>
    <x:row r="51" ht="34" customHeight="1">
      <x:c r="A51" s="3" t="str">
        <x:v>Junho</x:v>
      </x:c>
      <x:c r="B51" s="3" t="str">
        <x:v>O&amp;M</x:v>
      </x:c>
      <x:c r="C51" s="3" t="str">
        <x:v>PRODUÇÃO</x:v>
      </x:c>
      <x:c r="D51" s="3" t="str">
        <x:v>5025300160</x:v>
      </x:c>
      <x:c r="E51" s="9" t="str">
        <x:v>INST PARA-RAIOS BT LM</x:v>
      </x:c>
      <x:c r="F51" s="3" t="str">
        <x:v>CONJUNTO</x:v>
      </x:c>
      <x:c r="G51" s="10" t="n">
        <x:v>2466.206475160908</x:v>
      </x:c>
      <x:c r="H51" s="10" t="n">
        <x:f>IF(G51="","",G51/12)</x:f>
        <x:v>205.517206263409</x:v>
      </x:c>
      <x:c r="I51" s="10" t="n">
        <x:v>9</x:v>
      </x:c>
      <x:c r="J51" s="10" t="n">
        <x:f>IF(H51="","",I51-H51)</x:f>
        <x:v>-196.517206263409</x:v>
      </x:c>
      <x:c r="K51" s="11" t="n">
        <x:f>IF(H51&gt;0,I51/H51,"")</x:f>
        <x:v>0.04379195379127918</x:v>
      </x:c>
      <x:c r="L51" s="12" t="n">
        <x:v>74508.21</x:v>
      </x:c>
      <x:c r="M51" s="12" t="n">
        <x:v>3262.86</x:v>
      </x:c>
      <x:c r="N51" s="12" t="n">
        <x:f>M51-L51</x:f>
        <x:v>-71245.35</x:v>
      </x:c>
      <x:c r="O51" s="3" t="str">
        <x:v>Anexo IX</x:v>
      </x:c>
    </x:row>
    <x:row r="52" ht="34" customHeight="1">
      <x:c r="A52" s="3" t="str">
        <x:v>Junho</x:v>
      </x:c>
      <x:c r="B52" s="3" t="str">
        <x:v>O&amp;M</x:v>
      </x:c>
      <x:c r="C52" s="3" t="str">
        <x:v>PRODUÇÃO</x:v>
      </x:c>
      <x:c r="D52" s="3" t="str">
        <x:v>5020000099</x:v>
      </x:c>
      <x:c r="E52" s="9" t="str">
        <x:v>RET POSTE DE FIBRA 7 A 19M LM</x:v>
      </x:c>
      <x:c r="F52" s="3" t="str">
        <x:v>UNIDADE</x:v>
      </x:c>
      <x:c r="G52" s="10" t="n">
        <x:v>1366</x:v>
      </x:c>
      <x:c r="H52" s="10" t="n">
        <x:f>IF(G52="","",G52/12)</x:f>
        <x:v>113.83333333333333</x:v>
      </x:c>
      <x:c r="I52" s="10" t="n">
        <x:v>3</x:v>
      </x:c>
      <x:c r="J52" s="10" t="n">
        <x:f>IF(H52="","",I52-H52)</x:f>
        <x:v>-110.83333333333333</x:v>
      </x:c>
      <x:c r="K52" s="11" t="n">
        <x:f>IF(H52&gt;0,I52/H52,"")</x:f>
        <x:v>0.02635431918008785</x:v>
      </x:c>
      <x:c r="L52" s="12" t="n">
        <x:v>68187.31</x:v>
      </x:c>
      <x:c r="M52" s="12" t="n">
        <x:v>1797.03</x:v>
      </x:c>
      <x:c r="N52" s="12" t="n">
        <x:f>M52-L52</x:f>
        <x:v>-66390.28</x:v>
      </x:c>
      <x:c r="O52" s="3" t="str">
        <x:v>Anexo IX</x:v>
      </x:c>
    </x:row>
    <x:row r="53" ht="34" customHeight="1">
      <x:c r="A53" s="3" t="str">
        <x:v>Junho</x:v>
      </x:c>
      <x:c r="B53" s="3" t="str">
        <x:v>O&amp;M</x:v>
      </x:c>
      <x:c r="C53" s="3" t="str">
        <x:v>PRODUÇÃO</x:v>
      </x:c>
      <x:c r="D53" s="3" t="str">
        <x:v>5022000280</x:v>
      </x:c>
      <x:c r="E53" s="9" t="str">
        <x:v>INST CABO MENSAGEIRO RDC LM</x:v>
      </x:c>
      <x:c r="F53" s="3" t="str">
        <x:v>METRO</x:v>
      </x:c>
      <x:c r="G53" s="10" t="n">
        <x:v>122230</x:v>
      </x:c>
      <x:c r="H53" s="10" t="n">
        <x:f>IF(G53="","",G53/12)</x:f>
        <x:v>10185.833333333334</x:v>
      </x:c>
      <x:c r="I53" s="10" t="n">
        <x:v>10813</x:v>
      </x:c>
      <x:c r="J53" s="10" t="n">
        <x:f>IF(H53="","",I53-H53)</x:f>
        <x:v>627.1666666666661</x:v>
      </x:c>
      <x:c r="K53" s="11" t="n">
        <x:f>IF(H53&gt;0,I53/H53,"")</x:f>
        <x:v>1.0615724453898387</x:v>
      </x:c>
      <x:c r="L53" s="12" t="n">
        <x:v>66920.93</x:v>
      </x:c>
      <x:c r="M53" s="12" t="n">
        <x:v>71041.41</x:v>
      </x:c>
      <x:c r="N53" s="12" t="n">
        <x:f>M53-L53</x:f>
        <x:v>4120.4800000000105</x:v>
      </x:c>
      <x:c r="O53" s="3" t="str">
        <x:v>Anexo IX</x:v>
      </x:c>
    </x:row>
    <x:row r="54" ht="34" customHeight="1">
      <x:c r="A54" s="3" t="str">
        <x:v>Junho</x:v>
      </x:c>
      <x:c r="B54" s="3" t="str">
        <x:v>O&amp;M</x:v>
      </x:c>
      <x:c r="C54" s="3" t="str">
        <x:v>PRODUÇÃO</x:v>
      </x:c>
      <x:c r="D54" s="3" t="str">
        <x:v>5033000318</x:v>
      </x:c>
      <x:c r="E54" s="9" t="str">
        <x:v>INST PARA-RAIOS MT LV</x:v>
      </x:c>
      <x:c r="F54" s="3" t="str">
        <x:v>UNIDADE</x:v>
      </x:c>
      <x:c r="G54" s="10" t="n">
        <x:v>2026</x:v>
      </x:c>
      <x:c r="H54" s="10" t="n">
        <x:f>IF(G54="","",G54/12)</x:f>
        <x:v>168.83333333333334</x:v>
      </x:c>
      <x:c r="I54" s="10" t="n">
        <x:v>58</x:v>
      </x:c>
      <x:c r="J54" s="10" t="n">
        <x:f>IF(H54="","",I54-H54)</x:f>
        <x:v>-110.83333333333334</x:v>
      </x:c>
      <x:c r="K54" s="11" t="n">
        <x:f>IF(H54&gt;0,I54/H54,"")</x:f>
        <x:v>0.3435340572556762</x:v>
      </x:c>
      <x:c r="L54" s="12" t="n">
        <x:v>65969.94</x:v>
      </x:c>
      <x:c r="M54" s="12" t="n">
        <x:v>22481.85</x:v>
      </x:c>
      <x:c r="N54" s="12" t="n">
        <x:f>M54-L54</x:f>
        <x:v>-43488.090000000004</x:v>
      </x:c>
      <x:c r="O54" s="3" t="str">
        <x:v>Anexo IX</x:v>
      </x:c>
    </x:row>
    <x:row r="55" ht="34" customHeight="1">
      <x:c r="A55" s="3" t="str">
        <x:v>Junho</x:v>
      </x:c>
      <x:c r="B55" s="3" t="str">
        <x:v>O&amp;M</x:v>
      </x:c>
      <x:c r="C55" s="3" t="str">
        <x:v>PRODUÇÃO</x:v>
      </x:c>
      <x:c r="D55" s="3" t="str">
        <x:v>5025300173</x:v>
      </x:c>
      <x:c r="E55" s="9" t="str">
        <x:v>RET CHAVE FUSIVEL 15/25KV LM</x:v>
      </x:c>
      <x:c r="F55" s="3" t="str">
        <x:v>UNIDADE</x:v>
      </x:c>
      <x:c r="G55" s="10" t="n">
        <x:v>2220.015779867982</x:v>
      </x:c>
      <x:c r="H55" s="10" t="n">
        <x:f>IF(G55="","",G55/12)</x:f>
        <x:v>185.0013149889985</x:v>
      </x:c>
      <x:c r="I55" s="10" t="n">
        <x:v>71</x:v>
      </x:c>
      <x:c r="J55" s="10" t="n">
        <x:f>IF(H55="","",I55-H55)</x:f>
        <x:v>-114.0013149889985</x:v>
      </x:c>
      <x:c r="K55" s="11" t="n">
        <x:f>IF(H55&gt;0,I55/H55,"")</x:f>
        <x:v>0.3837810558493715</x:v>
      </x:c>
      <x:c r="L55" s="12" t="n">
        <x:v>61403.79</x:v>
      </x:c>
      <x:c r="M55" s="12" t="n">
        <x:v>23565.6</x:v>
      </x:c>
      <x:c r="N55" s="12" t="n">
        <x:f>M55-L55</x:f>
        <x:v>-37838.19</x:v>
      </x:c>
      <x:c r="O55" s="3" t="str">
        <x:v>Anexo IX</x:v>
      </x:c>
    </x:row>
    <x:row r="56" ht="34" customHeight="1">
      <x:c r="A56" s="3" t="str">
        <x:v>Junho</x:v>
      </x:c>
      <x:c r="B56" s="3" t="str">
        <x:v>O&amp;M</x:v>
      </x:c>
      <x:c r="C56" s="3" t="str">
        <x:v>PRODUÇÃO</x:v>
      </x:c>
      <x:c r="D56" s="3" t="str">
        <x:v>5024000086</x:v>
      </x:c>
      <x:c r="E56" s="9" t="str">
        <x:v>RET CONEXAO RAMAL DE CONEXAO LM</x:v>
      </x:c>
      <x:c r="F56" s="3" t="str">
        <x:v>UNIDADE</x:v>
      </x:c>
      <x:c r="G56" s="10" t="n">
        <x:v>12845</x:v>
      </x:c>
      <x:c r="H56" s="10" t="n">
        <x:f>IF(G56="","",G56/12)</x:f>
        <x:v>1070.4166666666667</x:v>
      </x:c>
      <x:c r="I56" s="10" t="n">
        <x:v>1157</x:v>
      </x:c>
      <x:c r="J56" s="10" t="n">
        <x:f>IF(H56="","",I56-H56)</x:f>
        <x:v>86.58333333333326</x:v>
      </x:c>
      <x:c r="K56" s="11" t="n">
        <x:f>IF(H56&gt;0,I56/H56,"")</x:f>
        <x:v>1.0808875048657065</x:v>
      </x:c>
      <x:c r="L56" s="12" t="n">
        <x:v>60788.96</x:v>
      </x:c>
      <x:c r="M56" s="12" t="n">
        <x:v>65706.03</x:v>
      </x:c>
      <x:c r="N56" s="12" t="n">
        <x:f>M56-L56</x:f>
        <x:v>4917.07</x:v>
      </x:c>
      <x:c r="O56" s="3" t="str">
        <x:v>Anexo IX</x:v>
      </x:c>
    </x:row>
    <x:row r="57" ht="34" customHeight="1">
      <x:c r="A57" s="3" t="str">
        <x:v>Junho</x:v>
      </x:c>
      <x:c r="B57" s="3" t="str">
        <x:v>O&amp;M</x:v>
      </x:c>
      <x:c r="C57" s="3" t="str">
        <x:v>PRODUÇÃO</x:v>
      </x:c>
      <x:c r="D57" s="3" t="str">
        <x:v>5025300176</x:v>
      </x:c>
      <x:c r="E57" s="9" t="str">
        <x:v>INST CHAVE FACA LM</x:v>
      </x:c>
      <x:c r="F57" s="3" t="str">
        <x:v>UNIDADE</x:v>
      </x:c>
      <x:c r="G57" s="10" t="n">
        <x:v>1619.7170862172163</x:v>
      </x:c>
      <x:c r="H57" s="10" t="n">
        <x:f>IF(G57="","",G57/12)</x:f>
        <x:v>134.9764238514347</x:v>
      </x:c>
      <x:c r="I57" s="10" t="n">
        <x:v>72</x:v>
      </x:c>
      <x:c r="J57" s="10" t="n">
        <x:f>IF(H57="","",I57-H57)</x:f>
        <x:v>-62.9764238514347</x:v>
      </x:c>
      <x:c r="K57" s="11" t="n">
        <x:f>IF(H57&gt;0,I57/H57,"")</x:f>
        <x:v>0.533426489942041</x:v>
      </x:c>
      <x:c r="L57" s="12" t="n">
        <x:v>59880.94</x:v>
      </x:c>
      <x:c r="M57" s="12" t="n">
        <x:v>31942.08</x:v>
      </x:c>
      <x:c r="N57" s="12" t="n">
        <x:f>M57-L57</x:f>
        <x:v>-27938.86</x:v>
      </x:c>
      <x:c r="O57" s="3" t="str">
        <x:v>Anexo IX</x:v>
      </x:c>
    </x:row>
    <x:row r="58" ht="34" customHeight="1">
      <x:c r="A58" s="3" t="str">
        <x:v>Junho</x:v>
      </x:c>
      <x:c r="B58" s="3" t="str">
        <x:v>O&amp;M</x:v>
      </x:c>
      <x:c r="C58" s="3" t="str">
        <x:v>PRODUÇÃO</x:v>
      </x:c>
      <x:c r="D58" s="3" t="str">
        <x:v>5021000138</x:v>
      </x:c>
      <x:c r="E58" s="9" t="str">
        <x:v>RET ESTR PRI 2/3F ANC/AMA DP CRUZ DP LM</x:v>
      </x:c>
      <x:c r="F58" s="3" t="str">
        <x:v>CONJUNTO</x:v>
      </x:c>
      <x:c r="G58" s="10" t="n">
        <x:v>664.1408553833087</x:v>
      </x:c>
      <x:c r="H58" s="10" t="n">
        <x:f>IF(G58="","",G58/12)</x:f>
        <x:v>55.34507128194239</x:v>
      </x:c>
      <x:c r="I58" s="10" t="n">
        <x:v>24</x:v>
      </x:c>
      <x:c r="J58" s="10" t="n">
        <x:f>IF(H58="","",I58-H58)</x:f>
        <x:v>-31.34507128194239</x:v>
      </x:c>
      <x:c r="K58" s="11" t="n">
        <x:f>IF(H58&gt;0,I58/H58,"")</x:f>
        <x:v>0.43364295038554873</x:v>
      </x:c>
      <x:c r="L58" s="12" t="n">
        <x:v>58979.03</x:v>
      </x:c>
      <x:c r="M58" s="12" t="n">
        <x:v>25575.84</x:v>
      </x:c>
      <x:c r="N58" s="12" t="n">
        <x:f>M58-L58</x:f>
        <x:v>-33403.19</x:v>
      </x:c>
      <x:c r="O58" s="3" t="str">
        <x:v>Anexo IX</x:v>
      </x:c>
    </x:row>
    <x:row r="59" ht="34" customHeight="1">
      <x:c r="A59" s="3" t="str">
        <x:v>Junho</x:v>
      </x:c>
      <x:c r="B59" s="3" t="str">
        <x:v>O&amp;M</x:v>
      </x:c>
      <x:c r="C59" s="3" t="str">
        <x:v>PRODUÇÃO</x:v>
      </x:c>
      <x:c r="D59" s="3" t="str">
        <x:v>5020100055</x:v>
      </x:c>
      <x:c r="E59" s="9" t="str">
        <x:v>ABRIR CAVA ROCHA MACICA S/ EXPLOSIVO LM</x:v>
      </x:c>
      <x:c r="F59" s="3" t="str">
        <x:v>UNIDADE</x:v>
      </x:c>
      <x:c r="G59" s="10" t="n">
        <x:v>424</x:v>
      </x:c>
      <x:c r="H59" s="10" t="n">
        <x:f>IF(G59="","",G59/12)</x:f>
        <x:v>35.333333333333336</x:v>
      </x:c>
      <x:c r="I59" s="10" t="n">
        <x:v>1</x:v>
      </x:c>
      <x:c r="J59" s="10" t="n">
        <x:f>IF(H59="","",I59-H59)</x:f>
        <x:v>-34.333333333333336</x:v>
      </x:c>
      <x:c r="K59" s="11" t="n">
        <x:f>IF(H59&gt;0,I59/H59,"")</x:f>
        <x:v>0.028301886792452827</x:v>
      </x:c>
      <x:c r="L59" s="12" t="n">
        <x:v>58284.1</x:v>
      </x:c>
      <x:c r="M59" s="12" t="n">
        <x:v>1649.55</x:v>
      </x:c>
      <x:c r="N59" s="12" t="n">
        <x:f>M59-L59</x:f>
        <x:v>-56634.549999999996</x:v>
      </x:c>
      <x:c r="O59" s="3" t="str">
        <x:v>Anexo IX</x:v>
      </x:c>
    </x:row>
    <x:row r="60" ht="34" customHeight="1">
      <x:c r="A60" s="3" t="str">
        <x:v>Junho</x:v>
      </x:c>
      <x:c r="B60" s="3" t="str">
        <x:v>O&amp;M</x:v>
      </x:c>
      <x:c r="C60" s="3" t="str">
        <x:v>PRODUÇÃO</x:v>
      </x:c>
      <x:c r="D60" s="3" t="str">
        <x:v>5022000234</x:v>
      </x:c>
      <x:c r="E60" s="9" t="str">
        <x:v>INST COND NU ALUMINIO &gt; 1/0 LM</x:v>
      </x:c>
      <x:c r="F60" s="3" t="str">
        <x:v>METRO</x:v>
      </x:c>
      <x:c r="G60" s="10" t="n">
        <x:v>88272</x:v>
      </x:c>
      <x:c r="H60" s="10" t="n">
        <x:f>IF(G60="","",G60/12)</x:f>
        <x:v>7356</x:v>
      </x:c>
      <x:c r="I60" s="10" t="n">
        <x:v>2862</x:v>
      </x:c>
      <x:c r="J60" s="10" t="n">
        <x:f>IF(H60="","",I60-H60)</x:f>
        <x:v>-4494</x:v>
      </x:c>
      <x:c r="K60" s="11" t="n">
        <x:f>IF(H60&gt;0,I60/H60,"")</x:f>
        <x:v>0.3890701468189233</x:v>
      </x:c>
      <x:c r="L60" s="12" t="n">
        <x:v>53183.88</x:v>
      </x:c>
      <x:c r="M60" s="12" t="n">
        <x:v>20692.26</x:v>
      </x:c>
      <x:c r="N60" s="12" t="n">
        <x:f>M60-L60</x:f>
        <x:v>-32491.62</x:v>
      </x:c>
      <x:c r="O60" s="3" t="str">
        <x:v>Anexo IX</x:v>
      </x:c>
    </x:row>
    <x:row r="61" ht="34" customHeight="1">
      <x:c r="A61" s="3" t="str">
        <x:v>Junho</x:v>
      </x:c>
      <x:c r="B61" s="3" t="str">
        <x:v>O&amp;M</x:v>
      </x:c>
      <x:c r="C61" s="3" t="str">
        <x:v>PRODUÇÃO</x:v>
      </x:c>
      <x:c r="D61" s="3" t="str">
        <x:v>5032000208</x:v>
      </x:c>
      <x:c r="E61" s="9" t="str">
        <x:v>INST CONECTOR EM CONDUTOR LV</x:v>
      </x:c>
      <x:c r="F61" s="3" t="str">
        <x:v>UNIDADE</x:v>
      </x:c>
      <x:c r="G61" s="10" t="n">
        <x:v>2255</x:v>
      </x:c>
      <x:c r="H61" s="10" t="n">
        <x:f>IF(G61="","",G61/12)</x:f>
        <x:v>187.91666666666666</x:v>
      </x:c>
      <x:c r="I61" s="10" t="n">
        <x:v>48</x:v>
      </x:c>
      <x:c r="J61" s="10" t="n">
        <x:f>IF(H61="","",I61-H61)</x:f>
        <x:v>-139.91666666666666</x:v>
      </x:c>
      <x:c r="K61" s="11" t="n">
        <x:f>IF(H61&gt;0,I61/H61,"")</x:f>
        <x:v>0.25543237250554324</x:v>
      </x:c>
      <x:c r="L61" s="12" t="n">
        <x:v>50959.24</x:v>
      </x:c>
      <x:c r="M61" s="12" t="n">
        <x:v>13016.64</x:v>
      </x:c>
      <x:c r="N61" s="12" t="n">
        <x:f>M61-L61</x:f>
        <x:v>-37942.6</x:v>
      </x:c>
      <x:c r="O61" s="3" t="str">
        <x:v>Anexo IX</x:v>
      </x:c>
    </x:row>
    <x:row r="62" ht="34" customHeight="1">
      <x:c r="A62" s="3" t="str">
        <x:v>Junho</x:v>
      </x:c>
      <x:c r="B62" s="3" t="str">
        <x:v>O&amp;M</x:v>
      </x:c>
      <x:c r="C62" s="3" t="str">
        <x:v>PRODUÇÃO</x:v>
      </x:c>
      <x:c r="D62" s="3" t="str">
        <x:v>5023000185</x:v>
      </x:c>
      <x:c r="E62" s="9" t="str">
        <x:v>RET TRAFO DT POSTE/PLATAF 1/2F LM</x:v>
      </x:c>
      <x:c r="F62" s="3" t="str">
        <x:v>UNIDADE</x:v>
      </x:c>
      <x:c r="G62" s="10" t="n">
        <x:v>674</x:v>
      </x:c>
      <x:c r="H62" s="10" t="n">
        <x:f>IF(G62="","",G62/12)</x:f>
        <x:v>56.166666666666664</x:v>
      </x:c>
      <x:c r="I62" s="10" t="n">
        <x:v>14</x:v>
      </x:c>
      <x:c r="J62" s="10" t="n">
        <x:f>IF(H62="","",I62-H62)</x:f>
        <x:v>-42.166666666666664</x:v>
      </x:c>
      <x:c r="K62" s="11" t="n">
        <x:f>IF(H62&gt;0,I62/H62,"")</x:f>
        <x:v>0.24925816023738873</x:v>
      </x:c>
      <x:c r="L62" s="12" t="n">
        <x:v>49466.55</x:v>
      </x:c>
      <x:c r="M62" s="12" t="n">
        <x:v>12329.94</x:v>
      </x:c>
      <x:c r="N62" s="12" t="n">
        <x:f>M62-L62</x:f>
        <x:v>-37136.61</x:v>
      </x:c>
      <x:c r="O62" s="3" t="str">
        <x:v>Anexo IX</x:v>
      </x:c>
    </x:row>
    <x:row r="63" ht="34" customHeight="1">
      <x:c r="A63" s="3" t="str">
        <x:v>Junho</x:v>
      </x:c>
      <x:c r="B63" s="3" t="str">
        <x:v>O&amp;M</x:v>
      </x:c>
      <x:c r="C63" s="3" t="str">
        <x:v>PRODUÇÃO</x:v>
      </x:c>
      <x:c r="D63" s="3" t="str">
        <x:v>5022000278</x:v>
      </x:c>
      <x:c r="E63" s="9" t="str">
        <x:v>INST COND COBERTO RDC 95-185MM2 LM</x:v>
      </x:c>
      <x:c r="F63" s="3" t="str">
        <x:v>METRO</x:v>
      </x:c>
      <x:c r="G63" s="10" t="n">
        <x:v>62570.66868871711</x:v>
      </x:c>
      <x:c r="H63" s="10" t="n">
        <x:f>IF(G63="","",G63/12)</x:f>
        <x:v>5214.222390726426</x:v>
      </x:c>
      <x:c r="I63" s="10" t="n">
        <x:v>31417</x:v>
      </x:c>
      <x:c r="J63" s="10" t="n">
        <x:f>IF(H63="","",I63-H63)</x:f>
        <x:v>26202.777609273573</x:v>
      </x:c>
      <x:c r="K63" s="11" t="n">
        <x:f>IF(H63&gt;0,I63/H63,"")</x:f>
        <x:v>6.0252512543146635</x:v>
      </x:c>
      <x:c r="L63" s="12" t="n">
        <x:v>49326.54</x:v>
      </x:c>
      <x:c r="M63" s="12" t="n">
        <x:v>297204.82</x:v>
      </x:c>
      <x:c r="N63" s="12" t="n">
        <x:f>M63-L63</x:f>
        <x:v>247878.28</x:v>
      </x:c>
      <x:c r="O63" s="3" t="str">
        <x:v>Anexo IX</x:v>
      </x:c>
    </x:row>
    <x:row r="64" ht="34" customHeight="1">
      <x:c r="A64" s="3" t="str">
        <x:v>Junho</x:v>
      </x:c>
      <x:c r="B64" s="3" t="str">
        <x:v>O&amp;M</x:v>
      </x:c>
      <x:c r="C64" s="3" t="str">
        <x:v>PRODUÇÃO</x:v>
      </x:c>
      <x:c r="D64" s="3" t="str">
        <x:v>5021000136</x:v>
      </x:c>
      <x:c r="E64" s="9" t="str">
        <x:v>RET ESTR PRI 2/3F ANC/AMA SP CRUZ DP LM</x:v>
      </x:c>
      <x:c r="F64" s="3" t="str">
        <x:v>CONJUNTO</x:v>
      </x:c>
      <x:c r="G64" s="10" t="n">
        <x:v>789.3333333333334</x:v>
      </x:c>
      <x:c r="H64" s="10" t="n">
        <x:f>IF(G64="","",G64/12)</x:f>
        <x:v>65.77777777777779</x:v>
      </x:c>
      <x:c r="I64" s="10" t="n">
        <x:v>35</x:v>
      </x:c>
      <x:c r="J64" s="10" t="n">
        <x:f>IF(H64="","",I64-H64)</x:f>
        <x:v>-30.777777777777786</x:v>
      </x:c>
      <x:c r="K64" s="11" t="n">
        <x:f>IF(H64&gt;0,I64/H64,"")</x:f>
        <x:v>0.5320945945945945</x:v>
      </x:c>
      <x:c r="L64" s="12" t="n">
        <x:v>49279.4</x:v>
      </x:c>
      <x:c r="M64" s="12" t="n">
        <x:v>26221.3</x:v>
      </x:c>
      <x:c r="N64" s="12" t="n">
        <x:f>M64-L64</x:f>
        <x:v>-23058.100000000002</x:v>
      </x:c>
      <x:c r="O64" s="3" t="str">
        <x:v>Anexo IX</x:v>
      </x:c>
    </x:row>
    <x:row r="65" ht="34" customHeight="1">
      <x:c r="A65" s="3" t="str">
        <x:v>Junho</x:v>
      </x:c>
      <x:c r="B65" s="3" t="str">
        <x:v>O&amp;M</x:v>
      </x:c>
      <x:c r="C65" s="3" t="str">
        <x:v>PRODUÇÃO</x:v>
      </x:c>
      <x:c r="D65" s="3" t="str">
        <x:v>5031300112</x:v>
      </x:c>
      <x:c r="E65" s="9" t="str">
        <x:v>INST ISOLAD DISCO/ANCORAGEM LV</x:v>
      </x:c>
      <x:c r="F65" s="3" t="str">
        <x:v>CONJUNTO</x:v>
      </x:c>
      <x:c r="G65" s="10" t="n">
        <x:v>1601.0933333333332</x:v>
      </x:c>
      <x:c r="H65" s="10" t="n">
        <x:f>IF(G65="","",G65/12)</x:f>
        <x:v>133.42444444444445</x:v>
      </x:c>
      <x:c r="I65" s="10" t="n">
        <x:v>17</x:v>
      </x:c>
      <x:c r="J65" s="10" t="n">
        <x:f>IF(H65="","",I65-H65)</x:f>
        <x:v>-116.42444444444445</x:v>
      </x:c>
      <x:c r="K65" s="11" t="n">
        <x:f>IF(H65&gt;0,I65/H65,"")</x:f>
        <x:v>0.1274129344947619</x:v>
      </x:c>
      <x:c r="L65" s="12" t="n">
        <x:v>48438.41</x:v>
      </x:c>
      <x:c r="M65" s="12" t="n">
        <x:v>6171.68</x:v>
      </x:c>
      <x:c r="N65" s="12" t="n">
        <x:f>M65-L65</x:f>
        <x:v>-42266.73</x:v>
      </x:c>
      <x:c r="O65" s="3" t="str">
        <x:v>Anexo IX</x:v>
      </x:c>
    </x:row>
    <x:row r="66" ht="34" customHeight="1">
      <x:c r="A66" s="3" t="str">
        <x:v>Junho</x:v>
      </x:c>
      <x:c r="B66" s="3" t="str">
        <x:v>O&amp;M</x:v>
      </x:c>
      <x:c r="C66" s="3" t="str">
        <x:v>PRODUÇÃO</x:v>
      </x:c>
      <x:c r="D66" s="3" t="str">
        <x:v>5025300162</x:v>
      </x:c>
      <x:c r="E66" s="9" t="str">
        <x:v>INST PARA-RAIOS MT LM</x:v>
      </x:c>
      <x:c r="F66" s="3" t="str">
        <x:v>UNIDADE</x:v>
      </x:c>
      <x:c r="G66" s="10" t="n">
        <x:v>1221.3333333333333</x:v>
      </x:c>
      <x:c r="H66" s="10" t="n">
        <x:f>IF(G66="","",G66/12)</x:f>
        <x:v>101.77777777777777</x:v>
      </x:c>
      <x:c r="I66" s="10" t="n">
        <x:v>28</x:v>
      </x:c>
      <x:c r="J66" s="10" t="n">
        <x:f>IF(H66="","",I66-H66)</x:f>
        <x:v>-73.77777777777777</x:v>
      </x:c>
      <x:c r="K66" s="11" t="n">
        <x:f>IF(H66&gt;0,I66/H66,"")</x:f>
        <x:v>0.2751091703056769</x:v>
      </x:c>
      <x:c r="L66" s="12" t="n">
        <x:v>48135.8</x:v>
      </x:c>
      <x:c r="M66" s="12" t="n">
        <x:v>13242.74</x:v>
      </x:c>
      <x:c r="N66" s="12" t="n">
        <x:f>M66-L66</x:f>
        <x:v>-34893.060000000005</x:v>
      </x:c>
      <x:c r="O66" s="3" t="str">
        <x:v>Anexo IX</x:v>
      </x:c>
    </x:row>
    <x:row r="67" ht="34" customHeight="1">
      <x:c r="A67" s="3" t="str">
        <x:v>Junho</x:v>
      </x:c>
      <x:c r="B67" s="3" t="str">
        <x:v>O&amp;M</x:v>
      </x:c>
      <x:c r="C67" s="3" t="str">
        <x:v>PRODUÇÃO</x:v>
      </x:c>
      <x:c r="D67" s="3" t="str">
        <x:v>5031200317</x:v>
      </x:c>
      <x:c r="E67" s="9" t="str">
        <x:v>RET ESTR PRI 2/3F ANC/AMA DP CRUZ DP LV</x:v>
      </x:c>
      <x:c r="F67" s="3" t="str">
        <x:v>UNIDADE</x:v>
      </x:c>
      <x:c r="G67" s="10" t="n">
        <x:v>534.4666666666667</x:v>
      </x:c>
      <x:c r="H67" s="10" t="n">
        <x:f>IF(G67="","",G67/12)</x:f>
        <x:v>44.53888888888889</x:v>
      </x:c>
      <x:c r="I67" s="10" t="n">
        <x:v>11</x:v>
      </x:c>
      <x:c r="J67" s="10" t="n">
        <x:f>IF(H67="","",I67-H67)</x:f>
        <x:v>-33.53888888888889</x:v>
      </x:c>
      <x:c r="K67" s="11" t="n">
        <x:f>IF(H67&gt;0,I67/H67,"")</x:f>
        <x:v>0.246975177747287</x:v>
      </x:c>
      <x:c r="L67" s="12" t="n">
        <x:v>47801.81</x:v>
      </x:c>
      <x:c r="M67" s="12" t="n">
        <x:v>11805.86</x:v>
      </x:c>
      <x:c r="N67" s="12" t="n">
        <x:f>M67-L67</x:f>
        <x:v>-35995.95</x:v>
      </x:c>
      <x:c r="O67" s="3" t="str">
        <x:v>Anexo IX</x:v>
      </x:c>
    </x:row>
    <x:row r="68" ht="34" customHeight="1">
      <x:c r="A68" s="3" t="str">
        <x:v>Junho</x:v>
      </x:c>
      <x:c r="B68" s="3" t="str">
        <x:v>O&amp;M</x:v>
      </x:c>
      <x:c r="C68" s="3" t="str">
        <x:v>PRODUÇÃO</x:v>
      </x:c>
      <x:c r="D68" s="3" t="str">
        <x:v>5021100015</x:v>
      </x:c>
      <x:c r="E68" s="9" t="str">
        <x:v>RET ESTRUTURA SECUNDARIA LM</x:v>
      </x:c>
      <x:c r="F68" s="3" t="str">
        <x:v>UNIDADE</x:v>
      </x:c>
      <x:c r="G68" s="10" t="n">
        <x:v>2395.8465065820983</x:v>
      </x:c>
      <x:c r="H68" s="10" t="n">
        <x:f>IF(G68="","",G68/12)</x:f>
        <x:v>199.65387554850818</x:v>
      </x:c>
      <x:c r="I68" s="10" t="n">
        <x:v>706</x:v>
      </x:c>
      <x:c r="J68" s="10" t="n">
        <x:f>IF(H68="","",I68-H68)</x:f>
        <x:v>506.34612445149185</x:v>
      </x:c>
      <x:c r="K68" s="11" t="n">
        <x:f>IF(H68&gt;0,I68/H68,"")</x:f>
        <x:v>3.5361196874361163</x:v>
      </x:c>
      <x:c r="L68" s="12" t="n">
        <x:v>47240.1</x:v>
      </x:c>
      <x:c r="M68" s="12" t="n">
        <x:v>167046.66</x:v>
      </x:c>
      <x:c r="N68" s="12" t="n">
        <x:f>M68-L68</x:f>
        <x:v>119806.56</x:v>
      </x:c>
      <x:c r="O68" s="3" t="str">
        <x:v>Anexo IX</x:v>
      </x:c>
    </x:row>
    <x:row r="69" ht="34" customHeight="1">
      <x:c r="A69" s="3" t="str">
        <x:v>Junho</x:v>
      </x:c>
      <x:c r="B69" s="3" t="str">
        <x:v>O&amp;M</x:v>
      </x:c>
      <x:c r="C69" s="3" t="str">
        <x:v>PRODUÇÃO</x:v>
      </x:c>
      <x:c r="D69" s="3" t="str">
        <x:v>5025300104</x:v>
      </x:c>
      <x:c r="E69" s="9" t="str">
        <x:v>RET ILUMINACAO PUBLICA LM</x:v>
      </x:c>
      <x:c r="F69" s="3" t="str">
        <x:v>CONJUNTO</x:v>
      </x:c>
      <x:c r="G69" s="10" t="n">
        <x:v>2307.413333333334</x:v>
      </x:c>
      <x:c r="H69" s="10" t="n">
        <x:f>IF(G69="","",G69/12)</x:f>
        <x:v>192.2844444444445</x:v>
      </x:c>
      <x:c r="I69" s="10" t="n">
        <x:v>394</x:v>
      </x:c>
      <x:c r="J69" s="10" t="n">
        <x:f>IF(H69="","",I69-H69)</x:f>
        <x:v>201.7155555555555</x:v>
      </x:c>
      <x:c r="K69" s="11" t="n">
        <x:f>IF(H69&gt;0,I69/H69,"")</x:f>
        <x:v>2.0490477071005913</x:v>
      </x:c>
      <x:c r="L69" s="12" t="n">
        <x:v>45117.62</x:v>
      </x:c>
      <x:c r="M69" s="12" t="n">
        <x:v>92448.16</x:v>
      </x:c>
      <x:c r="N69" s="12" t="n">
        <x:f>M69-L69</x:f>
        <x:v>47330.54</x:v>
      </x:c>
      <x:c r="O69" s="3" t="str">
        <x:v>Anexo IX</x:v>
      </x:c>
    </x:row>
    <x:row r="70" ht="34" customHeight="1">
      <x:c r="A70" s="3" t="str">
        <x:v>Junho</x:v>
      </x:c>
      <x:c r="B70" s="3" t="str">
        <x:v>O&amp;M</x:v>
      </x:c>
      <x:c r="C70" s="3" t="str">
        <x:v>PRODUÇÃO</x:v>
      </x:c>
      <x:c r="D70" s="3" t="str">
        <x:v>5031200312</x:v>
      </x:c>
      <x:c r="E70" s="9" t="str">
        <x:v>INST ESTR PRI 2/3F SUS/PAS DP CRUZ DP LV</x:v>
      </x:c>
      <x:c r="F70" s="3" t="str">
        <x:v>UNIDADE</x:v>
      </x:c>
      <x:c r="G70" s="10" t="n">
        <x:v>456.7688374815831</x:v>
      </x:c>
      <x:c r="H70" s="10" t="n">
        <x:f>IF(G70="","",G70/12)</x:f>
        <x:v>38.064069790131924</x:v>
      </x:c>
      <x:c r="I70" s="10" t="n">
        <x:v>8</x:v>
      </x:c>
      <x:c r="J70" s="10" t="n">
        <x:f>IF(H70="","",I70-H70)</x:f>
        <x:v>-30.064069790131924</x:v>
      </x:c>
      <x:c r="K70" s="11" t="n">
        <x:f>IF(H70&gt;0,I70/H70,"")</x:f>
        <x:v>0.210171955970772</x:v>
      </x:c>
      <x:c r="L70" s="12" t="n">
        <x:v>44482.81</x:v>
      </x:c>
      <x:c r="M70" s="12" t="n">
        <x:v>9349.04</x:v>
      </x:c>
      <x:c r="N70" s="12" t="n">
        <x:f>M70-L70</x:f>
        <x:v>-35133.77</x:v>
      </x:c>
      <x:c r="O70" s="3" t="str">
        <x:v>Anexo IX</x:v>
      </x:c>
    </x:row>
    <x:row r="71" ht="34" customHeight="1">
      <x:c r="A71" s="3" t="str">
        <x:v>Junho</x:v>
      </x:c>
      <x:c r="B71" s="3" t="str">
        <x:v>O&amp;M</x:v>
      </x:c>
      <x:c r="C71" s="3" t="str">
        <x:v>PRODUÇÃO</x:v>
      </x:c>
      <x:c r="D71" s="3" t="str">
        <x:v>5032000219</x:v>
      </x:c>
      <x:c r="E71" s="9" t="str">
        <x:v>INST ESTRIBO OU GRAMPO LINHA VIVA RD LV</x:v>
      </x:c>
      <x:c r="F71" s="3" t="str">
        <x:v>UNIDADE</x:v>
      </x:c>
      <x:c r="G71" s="10" t="n">
        <x:v>1909.4133333333334</x:v>
      </x:c>
      <x:c r="H71" s="10" t="n">
        <x:f>IF(G71="","",G71/12)</x:f>
        <x:v>159.11777777777777</x:v>
      </x:c>
      <x:c r="I71" s="10" t="n">
        <x:v>4</x:v>
      </x:c>
      <x:c r="J71" s="10" t="n">
        <x:f>IF(H71="","",I71-H71)</x:f>
        <x:v>-155.11777777777777</x:v>
      </x:c>
      <x:c r="K71" s="11" t="n">
        <x:f>IF(H71&gt;0,I71/H71,"")</x:f>
        <x:v>0.025138611510690894</x:v>
      </x:c>
      <x:c r="L71" s="12" t="n">
        <x:v>43149.56</x:v>
      </x:c>
      <x:c r="M71" s="12" t="n">
        <x:v>1084.72</x:v>
      </x:c>
      <x:c r="N71" s="12" t="n">
        <x:f>M71-L71</x:f>
        <x:v>-42064.84</x:v>
      </x:c>
      <x:c r="O71" s="3" t="str">
        <x:v>Anexo IX</x:v>
      </x:c>
    </x:row>
    <x:row r="72" ht="34" customHeight="1">
      <x:c r="A72" s="3" t="str">
        <x:v>Junho</x:v>
      </x:c>
      <x:c r="B72" s="3" t="str">
        <x:v>O&amp;M</x:v>
      </x:c>
      <x:c r="C72" s="3" t="str">
        <x:v>PRODUÇÃO</x:v>
      </x:c>
      <x:c r="D72" s="3" t="str">
        <x:v>5025300124</x:v>
      </x:c>
      <x:c r="E72" s="9" t="str">
        <x:v>INST REGULADOR TENSAO 3F POSTE/PLATAF LM</x:v>
      </x:c>
      <x:c r="F72" s="3" t="str">
        <x:v>UNIDADE</x:v>
      </x:c>
      <x:c r="G72" s="10" t="n">
        <x:v>216</x:v>
      </x:c>
      <x:c r="H72" s="10" t="n">
        <x:f>IF(G72="","",G72/12)</x:f>
        <x:v>18</x:v>
      </x:c>
      <x:c r="I72" s="10" t="n">
        <x:v>0</x:v>
      </x:c>
      <x:c r="J72" s="10" t="n">
        <x:f>IF(H72="","",I72-H72)</x:f>
        <x:v>-18</x:v>
      </x:c>
      <x:c r="K72" s="11" t="n">
        <x:f>IF(H72&gt;0,I72/H72,"")</x:f>
        <x:v>0</x:v>
      </x:c>
      <x:c r="L72" s="12" t="n">
        <x:v>42165.9</x:v>
      </x:c>
      <x:c r="M72" s="12" t="n">
        <x:v>0</x:v>
      </x:c>
      <x:c r="N72" s="12" t="n">
        <x:f>M72-L72</x:f>
        <x:v>-42165.9</x:v>
      </x:c>
      <x:c r="O72" s="3" t="str">
        <x:v>Anexo IX</x:v>
      </x:c>
    </x:row>
    <x:row r="73" ht="34" customHeight="1">
      <x:c r="A73" s="3" t="str">
        <x:v>Junho</x:v>
      </x:c>
      <x:c r="B73" s="3" t="str">
        <x:v>O&amp;M</x:v>
      </x:c>
      <x:c r="C73" s="3" t="str">
        <x:v>PRODUÇÃO</x:v>
      </x:c>
      <x:c r="D73" s="3" t="str">
        <x:v>5020000108</x:v>
      </x:c>
      <x:c r="E73" s="9" t="str">
        <x:v>RESTAURAR PASSEIO ESPECIAL PEDRA PORT LM</x:v>
      </x:c>
      <x:c r="F73" s="3" t="str">
        <x:v>UNIDADE</x:v>
      </x:c>
      <x:c r="G73" s="10" t="n">
        <x:v>622.6666666666666</x:v>
      </x:c>
      <x:c r="H73" s="10" t="n">
        <x:f>IF(G73="","",G73/12)</x:f>
        <x:v>51.888888888888886</x:v>
      </x:c>
      <x:c r="I73" s="10" t="n">
        <x:v>0</x:v>
      </x:c>
      <x:c r="J73" s="10" t="n">
        <x:f>IF(H73="","",I73-H73)</x:f>
        <x:v>-51.888888888888886</x:v>
      </x:c>
      <x:c r="K73" s="11" t="n">
        <x:f>IF(H73&gt;0,I73/H73,"")</x:f>
        <x:v>0</x:v>
      </x:c>
      <x:c r="L73" s="12" t="n">
        <x:v>41845.28</x:v>
      </x:c>
      <x:c r="M73" s="12" t="n">
        <x:v>0</x:v>
      </x:c>
      <x:c r="N73" s="12" t="n">
        <x:f>M73-L73</x:f>
        <x:v>-41845.28</x:v>
      </x:c>
      <x:c r="O73" s="3" t="str">
        <x:v>Anexo IX</x:v>
      </x:c>
    </x:row>
    <x:row r="74" ht="34" customHeight="1">
      <x:c r="A74" s="3" t="str">
        <x:v>Junho</x:v>
      </x:c>
      <x:c r="B74" s="3" t="str">
        <x:v>O&amp;M</x:v>
      </x:c>
      <x:c r="C74" s="3" t="str">
        <x:v>PRODUÇÃO</x:v>
      </x:c>
      <x:c r="D74" s="3" t="str">
        <x:v>5033000319</x:v>
      </x:c>
      <x:c r="E74" s="9" t="str">
        <x:v>RET PARA-RAIOS MT LV</x:v>
      </x:c>
      <x:c r="F74" s="3" t="str">
        <x:v>UNIDADE</x:v>
      </x:c>
      <x:c r="G74" s="10" t="n">
        <x:v>2013</x:v>
      </x:c>
      <x:c r="H74" s="10" t="n">
        <x:f>IF(G74="","",G74/12)</x:f>
        <x:v>167.75</x:v>
      </x:c>
      <x:c r="I74" s="10" t="n">
        <x:v>62</x:v>
      </x:c>
      <x:c r="J74" s="10" t="n">
        <x:f>IF(H74="","",I74-H74)</x:f>
        <x:v>-105.75</x:v>
      </x:c>
      <x:c r="K74" s="11" t="n">
        <x:f>IF(H74&gt;0,I74/H74,"")</x:f>
        <x:v>0.36959761549925485</x:v>
      </x:c>
      <x:c r="L74" s="12" t="n">
        <x:v>41137.33</x:v>
      </x:c>
      <x:c r="M74" s="12" t="n">
        <x:v>15090.6</x:v>
      </x:c>
      <x:c r="N74" s="12" t="n">
        <x:f>M74-L74</x:f>
        <x:v>-26046.730000000003</x:v>
      </x:c>
      <x:c r="O74" s="3" t="str">
        <x:v>Anexo IX</x:v>
      </x:c>
    </x:row>
    <x:row r="75" ht="34" customHeight="1">
      <x:c r="A75" s="3" t="str">
        <x:v>Junho</x:v>
      </x:c>
      <x:c r="B75" s="3" t="str">
        <x:v>O&amp;M</x:v>
      </x:c>
      <x:c r="C75" s="3" t="str">
        <x:v>PRODUÇÃO</x:v>
      </x:c>
      <x:c r="D75" s="3" t="str">
        <x:v>5021200046</x:v>
      </x:c>
      <x:c r="E75" s="9" t="str">
        <x:v>INST ISOLADOR PINO/PILAR LM</x:v>
      </x:c>
      <x:c r="F75" s="3" t="str">
        <x:v>UNIDADE</x:v>
      </x:c>
      <x:c r="G75" s="10" t="n">
        <x:v>1512</x:v>
      </x:c>
      <x:c r="H75" s="10" t="n">
        <x:f>IF(G75="","",G75/12)</x:f>
        <x:v>126</x:v>
      </x:c>
      <x:c r="I75" s="10" t="n">
        <x:v>61</x:v>
      </x:c>
      <x:c r="J75" s="10" t="n">
        <x:f>IF(H75="","",I75-H75)</x:f>
        <x:v>-65</x:v>
      </x:c>
      <x:c r="K75" s="11" t="n">
        <x:f>IF(H75&gt;0,I75/H75,"")</x:f>
        <x:v>0.48412698412698413</x:v>
      </x:c>
      <x:c r="L75" s="12" t="n">
        <x:v>38093.58</x:v>
      </x:c>
      <x:c r="M75" s="12" t="n">
        <x:v>18442.13</x:v>
      </x:c>
      <x:c r="N75" s="12" t="n">
        <x:f>M75-L75</x:f>
        <x:v>-19651.45</x:v>
      </x:c>
      <x:c r="O75" s="3" t="str">
        <x:v>Anexo IX</x:v>
      </x:c>
    </x:row>
    <x:row r="76" ht="34" customHeight="1">
      <x:c r="A76" s="3" t="str">
        <x:v>Junho</x:v>
      </x:c>
      <x:c r="B76" s="3" t="str">
        <x:v>O&amp;M</x:v>
      </x:c>
      <x:c r="C76" s="3" t="str">
        <x:v>PRODUÇÃO</x:v>
      </x:c>
      <x:c r="D76" s="3" t="str">
        <x:v>5035000060</x:v>
      </x:c>
      <x:c r="E76" s="9" t="str">
        <x:v>PODA ARV MEDIO PT &gt;6&lt;12M LATER 2ML PO LV</x:v>
      </x:c>
      <x:c r="F76" s="3" t="str">
        <x:v>UNIDADE</x:v>
      </x:c>
      <x:c r="G76" s="10" t="n">
        <x:v>2074.8796014144436</x:v>
      </x:c>
      <x:c r="H76" s="10" t="n">
        <x:f>IF(G76="","",G76/12)</x:f>
        <x:v>172.90663345120365</x:v>
      </x:c>
      <x:c r="I76" s="10" t="n">
        <x:v>100</x:v>
      </x:c>
      <x:c r="J76" s="10" t="n">
        <x:f>IF(H76="","",I76-H76)</x:f>
        <x:v>-72.90663345120365</x:v>
      </x:c>
      <x:c r="K76" s="11" t="n">
        <x:f>IF(H76&gt;0,I76/H76,"")</x:f>
        <x:v>0.578346810668899</x:v>
      </x:c>
      <x:c r="L76" s="12" t="n">
        <x:v>37173.2</x:v>
      </x:c>
      <x:c r="M76" s="12" t="n">
        <x:v>21499</x:v>
      </x:c>
      <x:c r="N76" s="12" t="n">
        <x:f>M76-L76</x:f>
        <x:v>-15674.199999999997</x:v>
      </x:c>
      <x:c r="O76" s="3" t="str">
        <x:v>Anexo IX</x:v>
      </x:c>
    </x:row>
    <x:row r="77" ht="34" customHeight="1">
      <x:c r="A77" s="3" t="str">
        <x:v>Junho</x:v>
      </x:c>
      <x:c r="B77" s="3" t="str">
        <x:v>O&amp;M</x:v>
      </x:c>
      <x:c r="C77" s="3" t="str">
        <x:v>PRODUÇÃO</x:v>
      </x:c>
      <x:c r="D77" s="3" t="str">
        <x:v>5025300105</x:v>
      </x:c>
      <x:c r="E77" s="9" t="str">
        <x:v>INST CONEXAO ILUMINACAO PUBLICA LM</x:v>
      </x:c>
      <x:c r="F77" s="3" t="str">
        <x:v>UNIDADE</x:v>
      </x:c>
      <x:c r="G77" s="10" t="n">
        <x:v>1426.872341126933</x:v>
      </x:c>
      <x:c r="H77" s="10" t="n">
        <x:f>IF(G77="","",G77/12)</x:f>
        <x:v>118.90602842724441</x:v>
      </x:c>
      <x:c r="I77" s="10" t="n">
        <x:v>83</x:v>
      </x:c>
      <x:c r="J77" s="10" t="n">
        <x:f>IF(H77="","",I77-H77)</x:f>
        <x:v>-35.90602842724441</x:v>
      </x:c>
      <x:c r="K77" s="11" t="n">
        <x:f>IF(H77&gt;0,I77/H77,"")</x:f>
        <x:v>0.6980302100560495</x:v>
      </x:c>
      <x:c r="L77" s="12" t="n">
        <x:v>35964.32</x:v>
      </x:c>
      <x:c r="M77" s="12" t="n">
        <x:v>25104.18</x:v>
      </x:c>
      <x:c r="N77" s="12" t="n">
        <x:f>M77-L77</x:f>
        <x:v>-10860.14</x:v>
      </x:c>
      <x:c r="O77" s="3" t="str">
        <x:v>Anexo IX</x:v>
      </x:c>
    </x:row>
    <x:row r="78" ht="34" customHeight="1">
      <x:c r="A78" s="3" t="str">
        <x:v>Junho</x:v>
      </x:c>
      <x:c r="B78" s="3" t="str">
        <x:v>O&amp;M</x:v>
      </x:c>
      <x:c r="C78" s="3" t="str">
        <x:v>PRODUÇÃO</x:v>
      </x:c>
      <x:c r="D78" s="3" t="str">
        <x:v>5022000276</x:v>
      </x:c>
      <x:c r="E78" s="9" t="str">
        <x:v>INST COND COBERTO RDC 35-70MM2 LM</x:v>
      </x:c>
      <x:c r="F78" s="3" t="str">
        <x:v>METRO</x:v>
      </x:c>
      <x:c r="G78" s="10" t="n">
        <x:v>59658.87048323529</x:v>
      </x:c>
      <x:c r="H78" s="10" t="n">
        <x:f>IF(G78="","",G78/12)</x:f>
        <x:v>4971.572540269607</x:v>
      </x:c>
      <x:c r="I78" s="10" t="n">
        <x:v>1294</x:v>
      </x:c>
      <x:c r="J78" s="10" t="n">
        <x:f>IF(H78="","",I78-H78)</x:f>
        <x:v>-3677.572540269607</x:v>
      </x:c>
      <x:c r="K78" s="11" t="n">
        <x:f>IF(H78&gt;0,I78/H78,"")</x:f>
        <x:v>0.26027981881359147</x:v>
      </x:c>
      <x:c r="L78" s="12" t="n">
        <x:v>33309.54</x:v>
      </x:c>
      <x:c r="M78" s="12" t="n">
        <x:v>8669.8</x:v>
      </x:c>
      <x:c r="N78" s="12" t="n">
        <x:f>M78-L78</x:f>
        <x:v>-24639.74</x:v>
      </x:c>
      <x:c r="O78" s="3" t="str">
        <x:v>Anexo IX</x:v>
      </x:c>
    </x:row>
    <x:row r="79" ht="34" customHeight="1">
      <x:c r="A79" s="3" t="str">
        <x:v>Junho</x:v>
      </x:c>
      <x:c r="B79" s="3" t="str">
        <x:v>O&amp;M</x:v>
      </x:c>
      <x:c r="C79" s="3" t="str">
        <x:v>PRODUÇÃO</x:v>
      </x:c>
      <x:c r="D79" s="3" t="str">
        <x:v>5022000238</x:v>
      </x:c>
      <x:c r="E79" s="9" t="str">
        <x:v>INST EMENDA COND NU AL/CU LM</x:v>
      </x:c>
      <x:c r="F79" s="3" t="str">
        <x:v>UNIDADE</x:v>
      </x:c>
      <x:c r="G79" s="10" t="n">
        <x:v>844.4732648567797</x:v>
      </x:c>
      <x:c r="H79" s="10" t="n">
        <x:f>IF(G79="","",G79/12)</x:f>
        <x:v>70.3727720713983</x:v>
      </x:c>
      <x:c r="I79" s="10" t="n">
        <x:v>41</x:v>
      </x:c>
      <x:c r="J79" s="10" t="n">
        <x:f>IF(H79="","",I79-H79)</x:f>
        <x:v>-29.372772071398302</x:v>
      </x:c>
      <x:c r="K79" s="11" t="n">
        <x:f>IF(H79&gt;0,I79/H79,"")</x:f>
        <x:v>0.582611694739018</x:v>
      </x:c>
      <x:c r="L79" s="12" t="n">
        <x:v>32820.45</x:v>
      </x:c>
      <x:c r="M79" s="12" t="n">
        <x:v>19121.59</x:v>
      </x:c>
      <x:c r="N79" s="12" t="n">
        <x:f>M79-L79</x:f>
        <x:v>-13698.859999999997</x:v>
      </x:c>
      <x:c r="O79" s="3" t="str">
        <x:v>Anexo IX</x:v>
      </x:c>
    </x:row>
    <x:row r="80" ht="34" customHeight="1">
      <x:c r="A80" s="3" t="str">
        <x:v>Junho</x:v>
      </x:c>
      <x:c r="B80" s="3" t="str">
        <x:v>O&amp;M</x:v>
      </x:c>
      <x:c r="C80" s="3" t="str">
        <x:v>PRODUÇÃO</x:v>
      </x:c>
      <x:c r="D80" s="3" t="str">
        <x:v>5021000143</x:v>
      </x:c>
      <x:c r="E80" s="9" t="str">
        <x:v>INST ESTR PRI 1F ANC/AMA SP S/CRUZ LM</x:v>
      </x:c>
      <x:c r="F80" s="3" t="str">
        <x:v>CONJUNTO</x:v>
      </x:c>
      <x:c r="G80" s="10" t="n">
        <x:v>908</x:v>
      </x:c>
      <x:c r="H80" s="10" t="n">
        <x:f>IF(G80="","",G80/12)</x:f>
        <x:v>75.66666666666667</x:v>
      </x:c>
      <x:c r="I80" s="10" t="n">
        <x:v>95</x:v>
      </x:c>
      <x:c r="J80" s="10" t="n">
        <x:f>IF(H80="","",I80-H80)</x:f>
        <x:v>19.33333333333333</x:v>
      </x:c>
      <x:c r="K80" s="11" t="n">
        <x:f>IF(H80&gt;0,I80/H80,"")</x:f>
        <x:v>1.2555066079295154</x:v>
      </x:c>
      <x:c r="L80" s="12" t="n">
        <x:v>31608.99</x:v>
      </x:c>
      <x:c r="M80" s="12" t="n">
        <x:v>39685.3</x:v>
      </x:c>
      <x:c r="N80" s="12" t="n">
        <x:f>M80-L80</x:f>
        <x:v>8076.310000000001</x:v>
      </x:c>
      <x:c r="O80" s="3" t="str">
        <x:v>Anexo IX</x:v>
      </x:c>
    </x:row>
    <x:row r="81" ht="34" customHeight="1">
      <x:c r="A81" s="3" t="str">
        <x:v>Junho</x:v>
      </x:c>
      <x:c r="B81" s="3" t="str">
        <x:v>O&amp;M</x:v>
      </x:c>
      <x:c r="C81" s="3" t="str">
        <x:v>PRODUÇÃO</x:v>
      </x:c>
      <x:c r="D81" s="3" t="str">
        <x:v>5021200048</x:v>
      </x:c>
      <x:c r="E81" s="9" t="str">
        <x:v>INST ISOLAD DISCO/ANCORAGEM LM</x:v>
      </x:c>
      <x:c r="F81" s="3" t="str">
        <x:v>CONJUNTO</x:v>
      </x:c>
      <x:c r="G81" s="10" t="n">
        <x:v>1114.1296610369586</x:v>
      </x:c>
      <x:c r="H81" s="10" t="n">
        <x:f>IF(G81="","",G81/12)</x:f>
        <x:v>92.84413841974656</x:v>
      </x:c>
      <x:c r="I81" s="10" t="n">
        <x:v>22</x:v>
      </x:c>
      <x:c r="J81" s="10" t="n">
        <x:f>IF(H81="","",I81-H81)</x:f>
        <x:v>-70.84413841974656</x:v>
      </x:c>
      <x:c r="K81" s="11" t="n">
        <x:f>IF(H81&gt;0,I81/H81,"")</x:f>
        <x:v>0.23695626212328477</x:v>
      </x:c>
      <x:c r="L81" s="12" t="n">
        <x:v>30864.18</x:v>
      </x:c>
      <x:c r="M81" s="12" t="n">
        <x:v>7313.46</x:v>
      </x:c>
      <x:c r="N81" s="12" t="n">
        <x:f>M81-L81</x:f>
        <x:v>-23550.72</x:v>
      </x:c>
      <x:c r="O81" s="3" t="str">
        <x:v>Anexo IX</x:v>
      </x:c>
    </x:row>
    <x:row r="82" ht="34" customHeight="1">
      <x:c r="A82" s="3" t="str">
        <x:v>Junho</x:v>
      </x:c>
      <x:c r="B82" s="3" t="str">
        <x:v>O&amp;M</x:v>
      </x:c>
      <x:c r="C82" s="3" t="str">
        <x:v>PRODUÇÃO</x:v>
      </x:c>
      <x:c r="D82" s="3" t="str">
        <x:v>5031300111</x:v>
      </x:c>
      <x:c r="E82" s="9" t="str">
        <x:v>RET ISOLADOR PINO/PILAR LV</x:v>
      </x:c>
      <x:c r="F82" s="3" t="str">
        <x:v>UNIDADE</x:v>
      </x:c>
      <x:c r="G82" s="10" t="n">
        <x:v>1692</x:v>
      </x:c>
      <x:c r="H82" s="10" t="n">
        <x:f>IF(G82="","",G82/12)</x:f>
        <x:v>141</x:v>
      </x:c>
      <x:c r="I82" s="10" t="n">
        <x:v>424</x:v>
      </x:c>
      <x:c r="J82" s="10" t="n">
        <x:f>IF(H82="","",I82-H82)</x:f>
        <x:v>283</x:v>
      </x:c>
      <x:c r="K82" s="11" t="n">
        <x:f>IF(H82&gt;0,I82/H82,"")</x:f>
        <x:v>3.00709219858156</x:v>
      </x:c>
      <x:c r="L82" s="12" t="n">
        <x:v>30671.73</x:v>
      </x:c>
      <x:c r="M82" s="12" t="n">
        <x:v>92221.35</x:v>
      </x:c>
      <x:c r="N82" s="12" t="n">
        <x:f>M82-L82</x:f>
        <x:v>61549.62000000001</x:v>
      </x:c>
      <x:c r="O82" s="3" t="str">
        <x:v>Anexo IX</x:v>
      </x:c>
    </x:row>
    <x:row r="83" ht="34" customHeight="1">
      <x:c r="A83" s="3" t="str">
        <x:v>Junho</x:v>
      </x:c>
      <x:c r="B83" s="3" t="str">
        <x:v>O&amp;M</x:v>
      </x:c>
      <x:c r="C83" s="3" t="str">
        <x:v>PRODUÇÃO</x:v>
      </x:c>
      <x:c r="D83" s="3" t="str">
        <x:v>5025300121</x:v>
      </x:c>
      <x:c r="E83" s="9" t="str">
        <x:v>RET RELIGADOR/SECCIONADOR 3F LM</x:v>
      </x:c>
      <x:c r="F83" s="3" t="str">
        <x:v>UNIDADE</x:v>
      </x:c>
      <x:c r="G83" s="10" t="n">
        <x:v>332</x:v>
      </x:c>
      <x:c r="H83" s="10" t="n">
        <x:f>IF(G83="","",G83/12)</x:f>
        <x:v>27.666666666666668</x:v>
      </x:c>
      <x:c r="I83" s="10" t="n">
        <x:v>5</x:v>
      </x:c>
      <x:c r="J83" s="10" t="n">
        <x:f>IF(H83="","",I83-H83)</x:f>
        <x:v>-22.666666666666668</x:v>
      </x:c>
      <x:c r="K83" s="11" t="n">
        <x:f>IF(H83&gt;0,I83/H83,"")</x:f>
        <x:v>0.18072289156626506</x:v>
      </x:c>
      <x:c r="L83" s="12" t="n">
        <x:v>30487.01</x:v>
      </x:c>
      <x:c r="M83" s="12" t="n">
        <x:v>5509.7</x:v>
      </x:c>
      <x:c r="N83" s="12" t="n">
        <x:f>M83-L83</x:f>
        <x:v>-24977.309999999998</x:v>
      </x:c>
      <x:c r="O83" s="3" t="str">
        <x:v>Anexo IX</x:v>
      </x:c>
    </x:row>
    <x:row r="84" ht="34" customHeight="1">
      <x:c r="A84" s="3" t="str">
        <x:v>Junho</x:v>
      </x:c>
      <x:c r="B84" s="3" t="str">
        <x:v>O&amp;M</x:v>
      </x:c>
      <x:c r="C84" s="3" t="str">
        <x:v>PRODUÇÃO</x:v>
      </x:c>
      <x:c r="D84" s="3" t="str">
        <x:v>5020000107</x:v>
      </x:c>
      <x:c r="E84" s="9" t="str">
        <x:v>RESTAURAR PASSEIO SIMPLES CIMENTADO LM</x:v>
      </x:c>
      <x:c r="F84" s="3" t="str">
        <x:v>UNIDADE</x:v>
      </x:c>
      <x:c r="G84" s="10" t="n">
        <x:v>624.4190528500076</x:v>
      </x:c>
      <x:c r="H84" s="10" t="n">
        <x:f>IF(G84="","",G84/12)</x:f>
        <x:v>52.03492107083397</x:v>
      </x:c>
      <x:c r="I84" s="10" t="n">
        <x:v>42</x:v>
      </x:c>
      <x:c r="J84" s="10" t="n">
        <x:f>IF(H84="","",I84-H84)</x:f>
        <x:v>-10.034921070833967</x:v>
      </x:c>
      <x:c r="K84" s="11" t="n">
        <x:f>IF(H84&gt;0,I84/H84,"")</x:f>
        <x:v>0.8071502586277847</x:v>
      </x:c>
      <x:c r="L84" s="12" t="n">
        <x:v>29042.25</x:v>
      </x:c>
      <x:c r="M84" s="12" t="n">
        <x:v>23441.46</x:v>
      </x:c>
      <x:c r="N84" s="12" t="n">
        <x:f>M84-L84</x:f>
        <x:v>-5600.790000000001</x:v>
      </x:c>
      <x:c r="O84" s="3" t="str">
        <x:v>Anexo IX</x:v>
      </x:c>
    </x:row>
    <x:row r="85" ht="34" customHeight="1">
      <x:c r="A85" s="3" t="str">
        <x:v>Junho</x:v>
      </x:c>
      <x:c r="B85" s="3" t="str">
        <x:v>O&amp;M</x:v>
      </x:c>
      <x:c r="C85" s="3" t="str">
        <x:v>PRODUÇÃO</x:v>
      </x:c>
      <x:c r="D85" s="3" t="str">
        <x:v>5020200034</x:v>
      </x:c>
      <x:c r="E85" s="9" t="str">
        <x:v>INST ESTAI ANCORA LM</x:v>
      </x:c>
      <x:c r="F85" s="3" t="str">
        <x:v>CONJUNTO</x:v>
      </x:c>
      <x:c r="G85" s="10" t="n">
        <x:v>364.41500726813666</x:v>
      </x:c>
      <x:c r="H85" s="10" t="n">
        <x:f>IF(G85="","",G85/12)</x:f>
        <x:v>30.367917272344723</x:v>
      </x:c>
      <x:c r="I85" s="10" t="n">
        <x:v>23</x:v>
      </x:c>
      <x:c r="J85" s="10" t="n">
        <x:f>IF(H85="","",I85-H85)</x:f>
        <x:v>-7.367917272344723</x:v>
      </x:c>
      <x:c r="K85" s="11" t="n">
        <x:f>IF(H85&gt;0,I85/H85,"")</x:f>
        <x:v>0.7573782486869952</x:v>
      </x:c>
      <x:c r="L85" s="12" t="n">
        <x:v>27910.85</x:v>
      </x:c>
      <x:c r="M85" s="12" t="n">
        <x:v>21139.07</x:v>
      </x:c>
      <x:c r="N85" s="12" t="n">
        <x:f>M85-L85</x:f>
        <x:v>-6771.779999999999</x:v>
      </x:c>
      <x:c r="O85" s="3" t="str">
        <x:v>Anexo IX</x:v>
      </x:c>
    </x:row>
    <x:row r="86" ht="34" customHeight="1">
      <x:c r="A86" s="3" t="str">
        <x:v>Junho</x:v>
      </x:c>
      <x:c r="B86" s="3" t="str">
        <x:v>O&amp;M</x:v>
      </x:c>
      <x:c r="C86" s="3" t="str">
        <x:v>PRODUÇÃO</x:v>
      </x:c>
      <x:c r="D86" s="3" t="str">
        <x:v>5022000243</x:v>
      </x:c>
      <x:c r="E86" s="9" t="str">
        <x:v>INST CONECTOR EM CONDUTOR LM</x:v>
      </x:c>
      <x:c r="F86" s="3" t="str">
        <x:v>UNIDADE</x:v>
      </x:c>
      <x:c r="G86" s="10" t="n">
        <x:v>1314.6503605041767</x:v>
      </x:c>
      <x:c r="H86" s="10" t="n">
        <x:f>IF(G86="","",G86/12)</x:f>
        <x:v>109.55419670868139</x:v>
      </x:c>
      <x:c r="I86" s="10" t="n">
        <x:v>5</x:v>
      </x:c>
      <x:c r="J86" s="10" t="n">
        <x:f>IF(H86="","",I86-H86)</x:f>
        <x:v>-104.55419670868139</x:v>
      </x:c>
      <x:c r="K86" s="11" t="n">
        <x:f>IF(H86&gt;0,I86/H86,"")</x:f>
        <x:v>0.0456395113123383</x:v>
      </x:c>
      <x:c r="L86" s="12" t="n">
        <x:v>27635.05</x:v>
      </x:c>
      <x:c r="M86" s="12" t="n">
        <x:v>1261.25</x:v>
      </x:c>
      <x:c r="N86" s="12" t="n">
        <x:f>M86-L86</x:f>
        <x:v>-26373.8</x:v>
      </x:c>
      <x:c r="O86" s="3" t="str">
        <x:v>Anexo IX</x:v>
      </x:c>
    </x:row>
    <x:row r="87" ht="34" customHeight="1">
      <x:c r="A87" s="3" t="str">
        <x:v>Junho</x:v>
      </x:c>
      <x:c r="B87" s="3" t="str">
        <x:v>O&amp;M</x:v>
      </x:c>
      <x:c r="C87" s="3" t="str">
        <x:v>PRODUÇÃO</x:v>
      </x:c>
      <x:c r="D87" s="3" t="str">
        <x:v>5025300177</x:v>
      </x:c>
      <x:c r="E87" s="9" t="str">
        <x:v>RET CHAVE FACA LM</x:v>
      </x:c>
      <x:c r="F87" s="3" t="str">
        <x:v>UNIDADE</x:v>
      </x:c>
      <x:c r="G87" s="10" t="n">
        <x:v>950.4163401936473</x:v>
      </x:c>
      <x:c r="H87" s="10" t="n">
        <x:f>IF(G87="","",G87/12)</x:f>
        <x:v>79.20136168280395</x:v>
      </x:c>
      <x:c r="I87" s="10" t="n">
        <x:v>39</x:v>
      </x:c>
      <x:c r="J87" s="10" t="n">
        <x:f>IF(H87="","",I87-H87)</x:f>
        <x:v>-40.20136168280395</x:v>
      </x:c>
      <x:c r="K87" s="11" t="n">
        <x:f>IF(H87&gt;0,I87/H87,"")</x:f>
        <x:v>0.4924157763371839</x:v>
      </x:c>
      <x:c r="L87" s="12" t="n">
        <x:v>26287.72</x:v>
      </x:c>
      <x:c r="M87" s="12" t="n">
        <x:v>12944.49</x:v>
      </x:c>
      <x:c r="N87" s="12" t="n">
        <x:f>M87-L87</x:f>
        <x:v>-13343.230000000001</x:v>
      </x:c>
      <x:c r="O87" s="3" t="str">
        <x:v>Anexo IX</x:v>
      </x:c>
    </x:row>
    <x:row r="88" ht="34" customHeight="1">
      <x:c r="A88" s="3" t="str">
        <x:v>Junho</x:v>
      </x:c>
      <x:c r="B88" s="3" t="str">
        <x:v>O&amp;M</x:v>
      </x:c>
      <x:c r="C88" s="3" t="str">
        <x:v>PRODUÇÃO</x:v>
      </x:c>
      <x:c r="D88" s="3" t="str">
        <x:v>5031200313</x:v>
      </x:c>
      <x:c r="E88" s="9" t="str">
        <x:v>RET ESTR PRI 2/3F SUS/PAS DP CRUZ DP LV</x:v>
      </x:c>
      <x:c r="F88" s="3" t="str">
        <x:v>UNIDADE</x:v>
      </x:c>
      <x:c r="G88" s="10" t="n">
        <x:v>416.13213545292126</x:v>
      </x:c>
      <x:c r="H88" s="10" t="n">
        <x:f>IF(G88="","",G88/12)</x:f>
        <x:v>34.67767795441011</x:v>
      </x:c>
      <x:c r="I88" s="10" t="n">
        <x:v>19</x:v>
      </x:c>
      <x:c r="J88" s="10" t="n">
        <x:f>IF(H88="","",I88-H88)</x:f>
        <x:v>-15.677677954410107</x:v>
      </x:c>
      <x:c r="K88" s="11" t="n">
        <x:f>IF(H88&gt;0,I88/H88,"")</x:f>
        <x:v>0.5479028908734557</x:v>
      </x:c>
      <x:c r="L88" s="12" t="n">
        <x:v>26050.57</x:v>
      </x:c>
      <x:c r="M88" s="12" t="n">
        <x:v>14273.18</x:v>
      </x:c>
      <x:c r="N88" s="12" t="n">
        <x:f>M88-L88</x:f>
        <x:v>-11777.39</x:v>
      </x:c>
      <x:c r="O88" s="3" t="str">
        <x:v>Anexo IX</x:v>
      </x:c>
    </x:row>
    <x:row r="89" ht="34" customHeight="1">
      <x:c r="A89" s="3" t="str">
        <x:v>Junho</x:v>
      </x:c>
      <x:c r="B89" s="3" t="str">
        <x:v>O&amp;M</x:v>
      </x:c>
      <x:c r="C89" s="3" t="str">
        <x:v>PRODUÇÃO</x:v>
      </x:c>
      <x:c r="D89" s="3" t="str">
        <x:v>5025300122</x:v>
      </x:c>
      <x:c r="E89" s="9" t="str">
        <x:v>INST ESTR CP RELIGADOR/SEC 3F &gt;400A LM</x:v>
      </x:c>
      <x:c r="F89" s="3" t="str">
        <x:v>CONJUNTO</x:v>
      </x:c>
      <x:c r="G89" s="10" t="n">
        <x:v>50</x:v>
      </x:c>
      <x:c r="H89" s="10" t="n">
        <x:f>IF(G89="","",G89/12)</x:f>
        <x:v>4.166666666666667</x:v>
      </x:c>
      <x:c r="I89" s="10" t="n">
        <x:v>15</x:v>
      </x:c>
      <x:c r="J89" s="10" t="n">
        <x:f>IF(H89="","",I89-H89)</x:f>
        <x:v>10.833333333333332</x:v>
      </x:c>
      <x:c r="K89" s="11" t="n">
        <x:f>IF(H89&gt;0,I89/H89,"")</x:f>
        <x:v>3.5999999999999996</x:v>
      </x:c>
      <x:c r="L89" s="12" t="n">
        <x:v>25001.58</x:v>
      </x:c>
      <x:c r="M89" s="12" t="n">
        <x:v>90005.7</x:v>
      </x:c>
      <x:c r="N89" s="12" t="n">
        <x:f>M89-L89</x:f>
        <x:v>65004.119999999995</x:v>
      </x:c>
      <x:c r="O89" s="3" t="str">
        <x:v>Anexo IX</x:v>
      </x:c>
    </x:row>
    <x:row r="90" ht="34" customHeight="1">
      <x:c r="A90" s="3" t="str">
        <x:v>Junho</x:v>
      </x:c>
      <x:c r="B90" s="3" t="str">
        <x:v>O&amp;M</x:v>
      </x:c>
      <x:c r="C90" s="3" t="str">
        <x:v>PRODUÇÃO</x:v>
      </x:c>
      <x:c r="D90" s="3" t="str">
        <x:v>5032000209</x:v>
      </x:c>
      <x:c r="E90" s="9" t="str">
        <x:v>RET CONECTOR EM CONDUTOR LV</x:v>
      </x:c>
      <x:c r="F90" s="3" t="str">
        <x:v>UNIDADE</x:v>
      </x:c>
      <x:c r="G90" s="10" t="n">
        <x:v>1674</x:v>
      </x:c>
      <x:c r="H90" s="10" t="n">
        <x:f>IF(G90="","",G90/12)</x:f>
        <x:v>139.5</x:v>
      </x:c>
      <x:c r="I90" s="10" t="n">
        <x:v>34</x:v>
      </x:c>
      <x:c r="J90" s="10" t="n">
        <x:f>IF(H90="","",I90-H90)</x:f>
        <x:v>-105.5</x:v>
      </x:c>
      <x:c r="K90" s="11" t="n">
        <x:f>IF(H90&gt;0,I90/H90,"")</x:f>
        <x:v>0.24372759856630824</x:v>
      </x:c>
      <x:c r="L90" s="12" t="n">
        <x:v>23932.62</x:v>
      </x:c>
      <x:c r="M90" s="12" t="n">
        <x:v>5833.04</x:v>
      </x:c>
      <x:c r="N90" s="12" t="n">
        <x:f>M90-L90</x:f>
        <x:v>-18099.579999999998</x:v>
      </x:c>
      <x:c r="O90" s="3" t="str">
        <x:v>Anexo IX</x:v>
      </x:c>
    </x:row>
    <x:row r="91" ht="34" customHeight="1">
      <x:c r="A91" s="3" t="str">
        <x:v>Junho</x:v>
      </x:c>
      <x:c r="B91" s="3" t="str">
        <x:v>O&amp;M</x:v>
      </x:c>
      <x:c r="C91" s="3" t="str">
        <x:v>PRODUÇÃO</x:v>
      </x:c>
      <x:c r="D91" s="3" t="str">
        <x:v>5032000207</x:v>
      </x:c>
      <x:c r="E91" s="9" t="str">
        <x:v>INST EMENDA COND NU AL/CU LV</x:v>
      </x:c>
      <x:c r="F91" s="3" t="str">
        <x:v>UNIDADE</x:v>
      </x:c>
      <x:c r="G91" s="10" t="n">
        <x:v>788.7275373488997</x:v>
      </x:c>
      <x:c r="H91" s="10" t="n">
        <x:f>IF(G91="","",G91/12)</x:f>
        <x:v>65.72729477907497</x:v>
      </x:c>
      <x:c r="I91" s="10" t="n">
        <x:v>13</x:v>
      </x:c>
      <x:c r="J91" s="10" t="n">
        <x:f>IF(H91="","",I91-H91)</x:f>
        <x:v>-52.72729477907497</x:v>
      </x:c>
      <x:c r="K91" s="11" t="n">
        <x:f>IF(H91&gt;0,I91/H91,"")</x:f>
        <x:v>0.19778693225844887</x:v>
      </x:c>
      <x:c r="L91" s="12" t="n">
        <x:v>23832.06</x:v>
      </x:c>
      <x:c r="M91" s="12" t="n">
        <x:v>4713.67</x:v>
      </x:c>
      <x:c r="N91" s="12" t="n">
        <x:f>M91-L91</x:f>
        <x:v>-19118.39</x:v>
      </x:c>
      <x:c r="O91" s="3" t="str">
        <x:v>Anexo IX</x:v>
      </x:c>
    </x:row>
    <x:row r="92" ht="34" customHeight="1">
      <x:c r="A92" s="3" t="str">
        <x:v>Junho</x:v>
      </x:c>
      <x:c r="B92" s="3" t="str">
        <x:v>O&amp;M</x:v>
      </x:c>
      <x:c r="C92" s="3" t="str">
        <x:v>PRODUÇÃO</x:v>
      </x:c>
      <x:c r="D92" s="3" t="str">
        <x:v>5021000162</x:v>
      </x:c>
      <x:c r="E92" s="9" t="str">
        <x:v>INST ESTR PRI RDC ANCORAGEM DUPLA LM</x:v>
      </x:c>
      <x:c r="F92" s="3" t="str">
        <x:v>CONJUNTO</x:v>
      </x:c>
      <x:c r="G92" s="10" t="n">
        <x:v>308</x:v>
      </x:c>
      <x:c r="H92" s="10" t="n">
        <x:f>IF(G92="","",G92/12)</x:f>
        <x:v>25.666666666666668</x:v>
      </x:c>
      <x:c r="I92" s="10" t="n">
        <x:v>67</x:v>
      </x:c>
      <x:c r="J92" s="10" t="n">
        <x:f>IF(H92="","",I92-H92)</x:f>
        <x:v>41.33333333333333</x:v>
      </x:c>
      <x:c r="K92" s="11" t="n">
        <x:f>IF(H92&gt;0,I92/H92,"")</x:f>
        <x:v>2.6103896103896105</x:v>
      </x:c>
      <x:c r="L92" s="12" t="n">
        <x:v>23485.51</x:v>
      </x:c>
      <x:c r="M92" s="12" t="n">
        <x:v>61306.34</x:v>
      </x:c>
      <x:c r="N92" s="12" t="n">
        <x:f>M92-L92</x:f>
        <x:v>37820.83</x:v>
      </x:c>
      <x:c r="O92" s="3" t="str">
        <x:v>Anexo IX</x:v>
      </x:c>
    </x:row>
    <x:row r="93" ht="34" customHeight="1">
      <x:c r="A93" s="3" t="str">
        <x:v>Junho</x:v>
      </x:c>
      <x:c r="B93" s="3" t="str">
        <x:v>O&amp;M</x:v>
      </x:c>
      <x:c r="C93" s="3" t="str">
        <x:v>PRODUÇÃO</x:v>
      </x:c>
      <x:c r="D93" s="3" t="str">
        <x:v>5025300144</x:v>
      </x:c>
      <x:c r="E93" s="9" t="str">
        <x:v>RET ESTR CP TRAFO DT 1F FN LM</x:v>
      </x:c>
      <x:c r="F93" s="3" t="str">
        <x:v>CONJUNTO</x:v>
      </x:c>
      <x:c r="G93" s="10" t="n">
        <x:v>190.66666666666669</x:v>
      </x:c>
      <x:c r="H93" s="10" t="n">
        <x:f>IF(G93="","",G93/12)</x:f>
        <x:v>15.888888888888891</x:v>
      </x:c>
      <x:c r="I93" s="10" t="n">
        <x:v>40</x:v>
      </x:c>
      <x:c r="J93" s="10" t="n">
        <x:f>IF(H93="","",I93-H93)</x:f>
        <x:v>24.111111111111107</x:v>
      </x:c>
      <x:c r="K93" s="11" t="n">
        <x:f>IF(H93&gt;0,I93/H93,"")</x:f>
        <x:v>2.517482517482517</x:v>
      </x:c>
      <x:c r="L93" s="12" t="n">
        <x:v>23392.1</x:v>
      </x:c>
      <x:c r="M93" s="12" t="n">
        <x:v>58889.2</x:v>
      </x:c>
      <x:c r="N93" s="12" t="n">
        <x:f>M93-L93</x:f>
        <x:v>35497.1</x:v>
      </x:c>
      <x:c r="O93" s="3" t="str">
        <x:v>Anexo IX</x:v>
      </x:c>
    </x:row>
    <x:row r="94" ht="34" customHeight="1">
      <x:c r="A94" s="3" t="str">
        <x:v>Junho</x:v>
      </x:c>
      <x:c r="B94" s="3" t="str">
        <x:v>O&amp;M</x:v>
      </x:c>
      <x:c r="C94" s="3" t="str">
        <x:v>PRODUÇÃO</x:v>
      </x:c>
      <x:c r="D94" s="3" t="str">
        <x:v>5025300116</x:v>
      </x:c>
      <x:c r="E94" s="9" t="str">
        <x:v>INST RELIGADOR 1F POSTE LM</x:v>
      </x:c>
      <x:c r="F94" s="3" t="str">
        <x:v>UNIDADE</x:v>
      </x:c>
      <x:c r="G94" s="10" t="n">
        <x:v>301.3333333333333</x:v>
      </x:c>
      <x:c r="H94" s="10" t="n">
        <x:f>IF(G94="","",G94/12)</x:f>
        <x:v>25.11111111111111</x:v>
      </x:c>
      <x:c r="I94" s="10" t="n">
        <x:v>0</x:v>
      </x:c>
      <x:c r="J94" s="10" t="n">
        <x:f>IF(H94="","",I94-H94)</x:f>
        <x:v>-25.11111111111111</x:v>
      </x:c>
      <x:c r="K94" s="11" t="n">
        <x:f>IF(H94&gt;0,I94/H94,"")</x:f>
        <x:v>0</x:v>
      </x:c>
      <x:c r="L94" s="12" t="n">
        <x:v>22749.41</x:v>
      </x:c>
      <x:c r="M94" s="12" t="n">
        <x:v>0</x:v>
      </x:c>
      <x:c r="N94" s="12" t="n">
        <x:f>M94-L94</x:f>
        <x:v>-22749.41</x:v>
      </x:c>
      <x:c r="O94" s="3" t="str">
        <x:v>Anexo IX</x:v>
      </x:c>
    </x:row>
    <x:row r="95" ht="34" customHeight="1">
      <x:c r="A95" s="3" t="str">
        <x:v>Junho</x:v>
      </x:c>
      <x:c r="B95" s="3" t="str">
        <x:v>O&amp;M</x:v>
      </x:c>
      <x:c r="C95" s="3" t="str">
        <x:v>PRODUÇÃO</x:v>
      </x:c>
      <x:c r="D95" s="3" t="str">
        <x:v>5020200035</x:v>
      </x:c>
      <x:c r="E95" s="9" t="str">
        <x:v>RET ESTAI ANCORA LM</x:v>
      </x:c>
      <x:c r="F95" s="3" t="str">
        <x:v>CONJUNTO</x:v>
      </x:c>
      <x:c r="G95" s="10" t="n">
        <x:v>1046.6666666666667</x:v>
      </x:c>
      <x:c r="H95" s="10" t="n">
        <x:f>IF(G95="","",G95/12)</x:f>
        <x:v>87.22222222222223</x:v>
      </x:c>
      <x:c r="I95" s="10" t="n">
        <x:v>110</x:v>
      </x:c>
      <x:c r="J95" s="10" t="n">
        <x:f>IF(H95="","",I95-H95)</x:f>
        <x:v>22.77777777777777</x:v>
      </x:c>
      <x:c r="K95" s="11" t="n">
        <x:f>IF(H95&gt;0,I95/H95,"")</x:f>
        <x:v>1.2611464968152866</x:v>
      </x:c>
      <x:c r="L95" s="12" t="n">
        <x:v>22540.84</x:v>
      </x:c>
      <x:c r="M95" s="12" t="n">
        <x:v>28427.3</x:v>
      </x:c>
      <x:c r="N95" s="12" t="n">
        <x:f>M95-L95</x:f>
        <x:v>5886.459999999999</x:v>
      </x:c>
      <x:c r="O95" s="3" t="str">
        <x:v>Anexo IX</x:v>
      </x:c>
    </x:row>
    <x:row r="96" ht="34" customHeight="1">
      <x:c r="A96" s="3" t="str">
        <x:v>Junho</x:v>
      </x:c>
      <x:c r="B96" s="3" t="str">
        <x:v>O&amp;M</x:v>
      </x:c>
      <x:c r="C96" s="3" t="str">
        <x:v>PRODUÇÃO</x:v>
      </x:c>
      <x:c r="D96" s="3" t="str">
        <x:v>5021000145</x:v>
      </x:c>
      <x:c r="E96" s="9" t="str">
        <x:v>INST ESTR PRI 1F ANC/AMA DP S/CRUZ LM</x:v>
      </x:c>
      <x:c r="F96" s="3" t="str">
        <x:v>CONJUNTO</x:v>
      </x:c>
      <x:c r="G96" s="10" t="n">
        <x:v>509.11229213037234</x:v>
      </x:c>
      <x:c r="H96" s="10" t="n">
        <x:f>IF(G96="","",G96/12)</x:f>
        <x:v>42.42602434419769</x:v>
      </x:c>
      <x:c r="I96" s="10" t="n">
        <x:v>67</x:v>
      </x:c>
      <x:c r="J96" s="10" t="n">
        <x:f>IF(H96="","",I96-H96)</x:f>
        <x:v>24.573975655802307</x:v>
      </x:c>
      <x:c r="K96" s="11" t="n">
        <x:f>IF(H96&gt;0,I96/H96,"")</x:f>
        <x:v>1.579219383283155</x:v>
      </x:c>
      <x:c r="L96" s="12" t="n">
        <x:v>22285.12</x:v>
      </x:c>
      <x:c r="M96" s="12" t="n">
        <x:v>35193.09</x:v>
      </x:c>
      <x:c r="N96" s="12" t="n">
        <x:f>M96-L96</x:f>
        <x:v>12907.969999999998</x:v>
      </x:c>
      <x:c r="O96" s="3" t="str">
        <x:v>Anexo IX</x:v>
      </x:c>
    </x:row>
    <x:row r="97" ht="34" customHeight="1">
      <x:c r="A97" s="3" t="str">
        <x:v>Junho</x:v>
      </x:c>
      <x:c r="B97" s="3" t="str">
        <x:v>O&amp;M</x:v>
      </x:c>
      <x:c r="C97" s="3" t="str">
        <x:v>PRODUÇÃO</x:v>
      </x:c>
      <x:c r="D97" s="3" t="str">
        <x:v>5032000214</x:v>
      </x:c>
      <x:c r="E97" s="9" t="str">
        <x:v>INST AMARRACAO COND NU/MULTIP/PROTEG LV</x:v>
      </x:c>
      <x:c r="F97" s="3" t="str">
        <x:v>UNIDADE</x:v>
      </x:c>
      <x:c r="G97" s="10" t="n">
        <x:v>834</x:v>
      </x:c>
      <x:c r="H97" s="10" t="n">
        <x:f>IF(G97="","",G97/12)</x:f>
        <x:v>69.5</x:v>
      </x:c>
      <x:c r="I97" s="10" t="n">
        <x:v>12</x:v>
      </x:c>
      <x:c r="J97" s="10" t="n">
        <x:f>IF(H97="","",I97-H97)</x:f>
        <x:v>-57.5</x:v>
      </x:c>
      <x:c r="K97" s="11" t="n">
        <x:f>IF(H97&gt;0,I97/H97,"")</x:f>
        <x:v>0.17266187050359713</x:v>
      </x:c>
      <x:c r="L97" s="12" t="n">
        <x:v>22061.39</x:v>
      </x:c>
      <x:c r="M97" s="12" t="n">
        <x:v>3809.16</x:v>
      </x:c>
      <x:c r="N97" s="12" t="n">
        <x:f>M97-L97</x:f>
        <x:v>-18252.23</x:v>
      </x:c>
      <x:c r="O97" s="3" t="str">
        <x:v>Anexo IX</x:v>
      </x:c>
    </x:row>
    <x:row r="98" ht="34" customHeight="1">
      <x:c r="A98" s="3" t="str">
        <x:v>Junho</x:v>
      </x:c>
      <x:c r="B98" s="3" t="str">
        <x:v>O&amp;M</x:v>
      </x:c>
      <x:c r="C98" s="3" t="str">
        <x:v>PRODUÇÃO</x:v>
      </x:c>
      <x:c r="D98" s="3" t="str">
        <x:v>5031200315</x:v>
      </x:c>
      <x:c r="E98" s="9" t="str">
        <x:v>RET ESTR PRI 2/3F ANC/AMA SP CRUZ DP LV</x:v>
      </x:c>
      <x:c r="F98" s="3" t="str">
        <x:v>UNIDADE</x:v>
      </x:c>
      <x:c r="G98" s="10" t="n">
        <x:v>327.92774613809786</x:v>
      </x:c>
      <x:c r="H98" s="10" t="n">
        <x:f>IF(G98="","",G98/12)</x:f>
        <x:v>27.32731217817482</x:v>
      </x:c>
      <x:c r="I98" s="10" t="n">
        <x:v>15</x:v>
      </x:c>
      <x:c r="J98" s="10" t="n">
        <x:f>IF(H98="","",I98-H98)</x:f>
        <x:v>-12.327312178174822</x:v>
      </x:c>
      <x:c r="K98" s="11" t="n">
        <x:f>IF(H98&gt;0,I98/H98,"")</x:f>
        <x:v>0.5489014031895852</x:v>
      </x:c>
      <x:c r="L98" s="12" t="n">
        <x:v>21994.66</x:v>
      </x:c>
      <x:c r="M98" s="12" t="n">
        <x:v>11983.05</x:v>
      </x:c>
      <x:c r="N98" s="12" t="n">
        <x:f>M98-L98</x:f>
        <x:v>-10011.61</x:v>
      </x:c>
      <x:c r="O98" s="3" t="str">
        <x:v>Anexo IX</x:v>
      </x:c>
    </x:row>
    <x:row r="99" ht="34" customHeight="1">
      <x:c r="A99" s="3" t="str">
        <x:v>Junho</x:v>
      </x:c>
      <x:c r="B99" s="3" t="str">
        <x:v>O&amp;M</x:v>
      </x:c>
      <x:c r="C99" s="3" t="str">
        <x:v>PRODUÇÃO</x:v>
      </x:c>
      <x:c r="D99" s="3" t="str">
        <x:v>5033000297</x:v>
      </x:c>
      <x:c r="E99" s="9" t="str">
        <x:v>RET CHAVE FACA LV</x:v>
      </x:c>
      <x:c r="F99" s="3" t="str">
        <x:v>UNIDADE</x:v>
      </x:c>
      <x:c r="G99" s="10" t="n">
        <x:v>753</x:v>
      </x:c>
      <x:c r="H99" s="10" t="n">
        <x:f>IF(G99="","",G99/12)</x:f>
        <x:v>62.75</x:v>
      </x:c>
      <x:c r="I99" s="10" t="n">
        <x:v>79</x:v>
      </x:c>
      <x:c r="J99" s="10" t="n">
        <x:f>IF(H99="","",I99-H99)</x:f>
        <x:v>16.25</x:v>
      </x:c>
      <x:c r="K99" s="11" t="n">
        <x:f>IF(H99&gt;0,I99/H99,"")</x:f>
        <x:v>1.2589641434262948</x:v>
      </x:c>
      <x:c r="L99" s="12" t="n">
        <x:v>21249.66</x:v>
      </x:c>
      <x:c r="M99" s="12" t="n">
        <x:v>26752.56</x:v>
      </x:c>
      <x:c r="N99" s="12" t="n">
        <x:f>M99-L99</x:f>
        <x:v>5502.9000000000015</x:v>
      </x:c>
      <x:c r="O99" s="3" t="str">
        <x:v>Anexo IX</x:v>
      </x:c>
    </x:row>
    <x:row r="100" ht="34" customHeight="1">
      <x:c r="A100" s="3" t="str">
        <x:v>Junho</x:v>
      </x:c>
      <x:c r="B100" s="3" t="str">
        <x:v>O&amp;M</x:v>
      </x:c>
      <x:c r="C100" s="3" t="str">
        <x:v>PRODUÇÃO</x:v>
      </x:c>
      <x:c r="D100" s="3" t="str">
        <x:v>5025300106</x:v>
      </x:c>
      <x:c r="E100" s="9" t="str">
        <x:v>RET CONEXAO ILUMINACAO PUBLICA LM</x:v>
      </x:c>
      <x:c r="F100" s="3" t="str">
        <x:v>UNIDADE</x:v>
      </x:c>
      <x:c r="G100" s="10" t="n">
        <x:v>1334.6666666666667</x:v>
      </x:c>
      <x:c r="H100" s="10" t="n">
        <x:f>IF(G100="","",G100/12)</x:f>
        <x:v>111.22222222222223</x:v>
      </x:c>
      <x:c r="I100" s="10" t="n">
        <x:v>72</x:v>
      </x:c>
      <x:c r="J100" s="10" t="n">
        <x:f>IF(H100="","",I100-H100)</x:f>
        <x:v>-39.22222222222223</x:v>
      </x:c>
      <x:c r="K100" s="11" t="n">
        <x:f>IF(H100&gt;0,I100/H100,"")</x:f>
        <x:v>0.6473526473526473</x:v>
      </x:c>
      <x:c r="L100" s="12" t="n">
        <x:v>21227.87</x:v>
      </x:c>
      <x:c r="M100" s="12" t="n">
        <x:v>13741.92</x:v>
      </x:c>
      <x:c r="N100" s="12" t="n">
        <x:f>M100-L100</x:f>
        <x:v>-7485.949999999999</x:v>
      </x:c>
      <x:c r="O100" s="3" t="str">
        <x:v>Anexo IX</x:v>
      </x:c>
    </x:row>
    <x:row r="101" ht="34" customHeight="1">
      <x:c r="A101" s="3" t="str">
        <x:v>Junho</x:v>
      </x:c>
      <x:c r="B101" s="3" t="str">
        <x:v>O&amp;M</x:v>
      </x:c>
      <x:c r="C101" s="3" t="str">
        <x:v>PRODUÇÃO</x:v>
      </x:c>
      <x:c r="D101" s="3" t="str">
        <x:v>5021000141</x:v>
      </x:c>
      <x:c r="E101" s="9" t="str">
        <x:v>INST ESTR PRI 1F SUSP/PAS DP S/CRUZ LM</x:v>
      </x:c>
      <x:c r="F101" s="3" t="str">
        <x:v>CONJUNTO</x:v>
      </x:c>
      <x:c r="G101" s="10" t="n">
        <x:v>667.0219524015832</x:v>
      </x:c>
      <x:c r="H101" s="10" t="n">
        <x:f>IF(G101="","",G101/12)</x:f>
        <x:v>55.58516270013194</x:v>
      </x:c>
      <x:c r="I101" s="10" t="n">
        <x:v>45</x:v>
      </x:c>
      <x:c r="J101" s="10" t="n">
        <x:f>IF(H101="","",I101-H101)</x:f>
        <x:v>-10.585162700131939</x:v>
      </x:c>
      <x:c r="K101" s="11" t="n">
        <x:f>IF(H101&gt;0,I101/H101,"")</x:f>
        <x:v>0.8095685577599863</x:v>
      </x:c>
      <x:c r="L101" s="12" t="n">
        <x:v>20283.03</x:v>
      </x:c>
      <x:c r="M101" s="12" t="n">
        <x:v>16420.5</x:v>
      </x:c>
      <x:c r="N101" s="12" t="n">
        <x:f>M101-L101</x:f>
        <x:v>-3862.529999999999</x:v>
      </x:c>
      <x:c r="O101" s="3" t="str">
        <x:v>Anexo IX</x:v>
      </x:c>
    </x:row>
    <x:row r="102" ht="34" customHeight="1">
      <x:c r="A102" s="3" t="str">
        <x:v>Junho</x:v>
      </x:c>
      <x:c r="B102" s="3" t="str">
        <x:v>O&amp;M</x:v>
      </x:c>
      <x:c r="C102" s="3" t="str">
        <x:v>PRODUÇÃO</x:v>
      </x:c>
      <x:c r="D102" s="3" t="str">
        <x:v>5021000139</x:v>
      </x:c>
      <x:c r="E102" s="9" t="str">
        <x:v>INST ESTR PRI 1F SUSP/PAS SP S/CRUZ LM</x:v>
      </x:c>
      <x:c r="F102" s="3" t="str">
        <x:v>CONJUNTO</x:v>
      </x:c>
      <x:c r="G102" s="10" t="n">
        <x:v>644</x:v>
      </x:c>
      <x:c r="H102" s="10" t="n">
        <x:f>IF(G102="","",G102/12)</x:f>
        <x:v>53.666666666666664</x:v>
      </x:c>
      <x:c r="I102" s="10" t="n">
        <x:v>137</x:v>
      </x:c>
      <x:c r="J102" s="10" t="n">
        <x:f>IF(H102="","",I102-H102)</x:f>
        <x:v>83.33333333333334</x:v>
      </x:c>
      <x:c r="K102" s="11" t="n">
        <x:f>IF(H102&gt;0,I102/H102,"")</x:f>
        <x:v>2.5527950310559007</x:v>
      </x:c>
      <x:c r="L102" s="12" t="n">
        <x:v>16225.04</x:v>
      </x:c>
      <x:c r="M102" s="12" t="n">
        <x:v>41419.21</x:v>
      </x:c>
      <x:c r="N102" s="12" t="n">
        <x:f>M102-L102</x:f>
        <x:v>25194.17</x:v>
      </x:c>
      <x:c r="O102" s="3" t="str">
        <x:v>Anexo IX</x:v>
      </x:c>
    </x:row>
    <x:row r="103" ht="34" customHeight="1">
      <x:c r="A103" s="3" t="str">
        <x:v>Junho</x:v>
      </x:c>
      <x:c r="B103" s="3" t="str">
        <x:v>O&amp;M</x:v>
      </x:c>
      <x:c r="C103" s="3" t="str">
        <x:v>PRODUÇÃO</x:v>
      </x:c>
      <x:c r="D103" s="3" t="str">
        <x:v>5021000160</x:v>
      </x:c>
      <x:c r="E103" s="9" t="str">
        <x:v>INST ESTR PRI RDC ANCORAGEM SIMPLES LM</x:v>
      </x:c>
      <x:c r="F103" s="3" t="str">
        <x:v>CONJUNTO</x:v>
      </x:c>
      <x:c r="G103" s="10" t="n">
        <x:v>256</x:v>
      </x:c>
      <x:c r="H103" s="10" t="n">
        <x:f>IF(G103="","",G103/12)</x:f>
        <x:v>21.333333333333332</x:v>
      </x:c>
      <x:c r="I103" s="10" t="n">
        <x:v>17</x:v>
      </x:c>
      <x:c r="J103" s="10" t="n">
        <x:f>IF(H103="","",I103-H103)</x:f>
        <x:v>-4.333333333333332</x:v>
      </x:c>
      <x:c r="K103" s="11" t="n">
        <x:f>IF(H103&gt;0,I103/H103,"")</x:f>
        <x:v>0.796875</x:v>
      </x:c>
      <x:c r="L103" s="12" t="n">
        <x:v>15793.49</x:v>
      </x:c>
      <x:c r="M103" s="12" t="n">
        <x:v>12585.44</x:v>
      </x:c>
      <x:c r="N103" s="12" t="n">
        <x:f>M103-L103</x:f>
        <x:v>-3208.0499999999993</x:v>
      </x:c>
      <x:c r="O103" s="3" t="str">
        <x:v>Anexo IX</x:v>
      </x:c>
    </x:row>
    <x:row r="104" ht="34" customHeight="1">
      <x:c r="A104" s="3" t="str">
        <x:v>Junho</x:v>
      </x:c>
      <x:c r="B104" s="3" t="str">
        <x:v>O&amp;M</x:v>
      </x:c>
      <x:c r="C104" s="3" t="str">
        <x:v>PRODUÇÃO</x:v>
      </x:c>
      <x:c r="D104" s="3" t="str">
        <x:v>5025300225</x:v>
      </x:c>
      <x:c r="E104" s="9" t="str">
        <x:v>INST RELIGADOR DIST 1F BASE C LM</x:v>
      </x:c>
      <x:c r="F104" s="3" t="str">
        <x:v>UNIDADE</x:v>
      </x:c>
      <x:c r="G104" s="10" t="n">
        <x:v>300</x:v>
      </x:c>
      <x:c r="H104" s="10" t="n">
        <x:f>IF(G104="","",G104/12)</x:f>
        <x:v>25</x:v>
      </x:c>
      <x:c r="I104" s="10" t="n">
        <x:v>1</x:v>
      </x:c>
      <x:c r="J104" s="10" t="n">
        <x:f>IF(H104="","",I104-H104)</x:f>
        <x:v>-24</x:v>
      </x:c>
      <x:c r="K104" s="11" t="n">
        <x:f>IF(H104&gt;0,I104/H104,"")</x:f>
        <x:v>0.04</x:v>
      </x:c>
      <x:c r="L104" s="12" t="n">
        <x:v>15001.5</x:v>
      </x:c>
      <x:c r="M104" s="12" t="n">
        <x:v>600.06</x:v>
      </x:c>
      <x:c r="N104" s="12" t="n">
        <x:f>M104-L104</x:f>
        <x:v>-14401.44</x:v>
      </x:c>
      <x:c r="O104" s="3" t="str">
        <x:v>Anexo IX</x:v>
      </x:c>
    </x:row>
    <x:row r="105" ht="34" customHeight="1">
      <x:c r="A105" s="3" t="str">
        <x:v>Junho</x:v>
      </x:c>
      <x:c r="B105" s="3" t="str">
        <x:v>O&amp;M</x:v>
      </x:c>
      <x:c r="C105" s="3" t="str">
        <x:v>PRODUÇÃO</x:v>
      </x:c>
      <x:c r="D105" s="3" t="str">
        <x:v>5031200340</x:v>
      </x:c>
      <x:c r="E105" s="9" t="str">
        <x:v>NIVELAR CRUZETA LV</x:v>
      </x:c>
      <x:c r="F105" s="3" t="str">
        <x:v>CONJUNTO</x:v>
      </x:c>
      <x:c r="G105" s="10" t="n">
        <x:v>315</x:v>
      </x:c>
      <x:c r="H105" s="10" t="n">
        <x:f>IF(G105="","",G105/12)</x:f>
        <x:v>26.25</x:v>
      </x:c>
      <x:c r="I105" s="10" t="n">
        <x:v>0</x:v>
      </x:c>
      <x:c r="J105" s="10" t="n">
        <x:f>IF(H105="","",I105-H105)</x:f>
        <x:v>-26.25</x:v>
      </x:c>
      <x:c r="K105" s="11" t="n">
        <x:f>IF(H105&gt;0,I105/H105,"")</x:f>
        <x:v>0</x:v>
      </x:c>
      <x:c r="L105" s="12" t="n">
        <x:v>13874.96</x:v>
      </x:c>
      <x:c r="M105" s="12" t="n">
        <x:v>0</x:v>
      </x:c>
      <x:c r="N105" s="12" t="n">
        <x:f>M105-L105</x:f>
        <x:v>-13874.96</x:v>
      </x:c>
      <x:c r="O105" s="3" t="str">
        <x:v>Anexo IX</x:v>
      </x:c>
    </x:row>
    <x:row r="106" ht="34" customHeight="1">
      <x:c r="A106" s="3" t="str">
        <x:v>Junho</x:v>
      </x:c>
      <x:c r="B106" s="3" t="str">
        <x:v>O&amp;M</x:v>
      </x:c>
      <x:c r="C106" s="3" t="str">
        <x:v>PRODUÇÃO</x:v>
      </x:c>
      <x:c r="D106" s="3" t="str">
        <x:v>5022000274</x:v>
      </x:c>
      <x:c r="E106" s="9" t="str">
        <x:v>INST EMENDA COND MULTIPLEXADO LM</x:v>
      </x:c>
      <x:c r="F106" s="3" t="str">
        <x:v>UNIDADE</x:v>
      </x:c>
      <x:c r="G106" s="10" t="n">
        <x:v>355.00987968554693</x:v>
      </x:c>
      <x:c r="H106" s="10" t="n">
        <x:f>IF(G106="","",G106/12)</x:f>
        <x:v>29.584156640462243</x:v>
      </x:c>
      <x:c r="I106" s="10" t="n">
        <x:v>2</x:v>
      </x:c>
      <x:c r="J106" s="10" t="n">
        <x:f>IF(H106="","",I106-H106)</x:f>
        <x:v>-27.584156640462243</x:v>
      </x:c>
      <x:c r="K106" s="11" t="n">
        <x:f>IF(H106&gt;0,I106/H106,"")</x:f>
        <x:v>0.06760375238361875</x:v>
      </x:c>
      <x:c r="L106" s="12" t="n">
        <x:v>13797.46</x:v>
      </x:c>
      <x:c r="M106" s="12" t="n">
        <x:v>932.76</x:v>
      </x:c>
      <x:c r="N106" s="12" t="n">
        <x:f>M106-L106</x:f>
        <x:v>-12864.699999999999</x:v>
      </x:c>
      <x:c r="O106" s="3" t="str">
        <x:v>Anexo IX</x:v>
      </x:c>
    </x:row>
    <x:row r="107" ht="34" customHeight="1">
      <x:c r="A107" s="3" t="str">
        <x:v>Junho</x:v>
      </x:c>
      <x:c r="B107" s="3" t="str">
        <x:v>O&amp;M</x:v>
      </x:c>
      <x:c r="C107" s="3" t="str">
        <x:v>PRODUÇÃO</x:v>
      </x:c>
      <x:c r="D107" s="3" t="str">
        <x:v>5022000286</x:v>
      </x:c>
      <x:c r="E107" s="9" t="str">
        <x:v>INST CONEX OU EMENDA DE CABO RDC LM</x:v>
      </x:c>
      <x:c r="F107" s="3" t="str">
        <x:v>UNIDADE</x:v>
      </x:c>
      <x:c r="G107" s="10" t="n">
        <x:v>346.6666666666667</x:v>
      </x:c>
      <x:c r="H107" s="10" t="n">
        <x:f>IF(G107="","",G107/12)</x:f>
        <x:v>28.88888888888889</x:v>
      </x:c>
      <x:c r="I107" s="10" t="n">
        <x:v>2</x:v>
      </x:c>
      <x:c r="J107" s="10" t="n">
        <x:f>IF(H107="","",I107-H107)</x:f>
        <x:v>-26.88888888888889</x:v>
      </x:c>
      <x:c r="K107" s="11" t="n">
        <x:f>IF(H107&gt;0,I107/H107,"")</x:f>
        <x:v>0.06923076923076923</x:v>
      </x:c>
      <x:c r="L107" s="12" t="n">
        <x:v>13473.2</x:v>
      </x:c>
      <x:c r="M107" s="12" t="n">
        <x:v>932.76</x:v>
      </x:c>
      <x:c r="N107" s="12" t="n">
        <x:f>M107-L107</x:f>
        <x:v>-12540.44</x:v>
      </x:c>
      <x:c r="O107" s="3" t="str">
        <x:v>Anexo IX</x:v>
      </x:c>
    </x:row>
    <x:row r="108" ht="34" customHeight="1">
      <x:c r="A108" s="3" t="str">
        <x:v>Junho</x:v>
      </x:c>
      <x:c r="B108" s="3" t="str">
        <x:v>O&amp;M</x:v>
      </x:c>
      <x:c r="C108" s="3" t="str">
        <x:v>PRODUÇÃO</x:v>
      </x:c>
      <x:c r="D108" s="3" t="str">
        <x:v>5025300123</x:v>
      </x:c>
      <x:c r="E108" s="9" t="str">
        <x:v>RET ESTR CP RELIGADOR/SEC 3F &gt;400A LM</x:v>
      </x:c>
      <x:c r="F108" s="3" t="str">
        <x:v>CONJUNTO</x:v>
      </x:c>
      <x:c r="G108" s="10" t="n">
        <x:v>42.666666666666664</x:v>
      </x:c>
      <x:c r="H108" s="10" t="n">
        <x:f>IF(G108="","",G108/12)</x:f>
        <x:v>3.5555555555555554</x:v>
      </x:c>
      <x:c r="I108" s="10" t="n">
        <x:v>1</x:v>
      </x:c>
      <x:c r="J108" s="10" t="n">
        <x:f>IF(H108="","",I108-H108)</x:f>
        <x:v>-2.5555555555555554</x:v>
      </x:c>
      <x:c r="K108" s="11" t="n">
        <x:f>IF(H108&gt;0,I108/H108,"")</x:f>
        <x:v>0.28125</x:v>
      </x:c>
      <x:c r="L108" s="12" t="n">
        <x:v>13358.93</x:v>
      </x:c>
      <x:c r="M108" s="12" t="n">
        <x:v>3757.2</x:v>
      </x:c>
      <x:c r="N108" s="12" t="n">
        <x:f>M108-L108</x:f>
        <x:v>-9601.73</x:v>
      </x:c>
      <x:c r="O108" s="3" t="str">
        <x:v>Anexo IX</x:v>
      </x:c>
    </x:row>
    <x:row r="109" ht="34" customHeight="1">
      <x:c r="A109" s="3" t="str">
        <x:v>Junho</x:v>
      </x:c>
      <x:c r="B109" s="3" t="str">
        <x:v>O&amp;M</x:v>
      </x:c>
      <x:c r="C109" s="3" t="str">
        <x:v>PRODUÇÃO</x:v>
      </x:c>
      <x:c r="D109" s="3" t="str">
        <x:v>5032000215</x:v>
      </x:c>
      <x:c r="E109" s="9" t="str">
        <x:v>INST FLY TAP/CRUZAM AEREO LV</x:v>
      </x:c>
      <x:c r="F109" s="3" t="str">
        <x:v>UNIDADE</x:v>
      </x:c>
      <x:c r="G109" s="10" t="n">
        <x:v>309</x:v>
      </x:c>
      <x:c r="H109" s="10" t="n">
        <x:f>IF(G109="","",G109/12)</x:f>
        <x:v>25.75</x:v>
      </x:c>
      <x:c r="I109" s="10" t="n">
        <x:v>21</x:v>
      </x:c>
      <x:c r="J109" s="10" t="n">
        <x:f>IF(H109="","",I109-H109)</x:f>
        <x:v>-4.75</x:v>
      </x:c>
      <x:c r="K109" s="11" t="n">
        <x:f>IF(H109&gt;0,I109/H109,"")</x:f>
        <x:v>0.8155339805825242</x:v>
      </x:c>
      <x:c r="L109" s="12" t="n">
        <x:v>13184.52</x:v>
      </x:c>
      <x:c r="M109" s="12" t="n">
        <x:v>10752.42</x:v>
      </x:c>
      <x:c r="N109" s="12" t="n">
        <x:f>M109-L109</x:f>
        <x:v>-2432.1000000000004</x:v>
      </x:c>
      <x:c r="O109" s="3" t="str">
        <x:v>Anexo IX</x:v>
      </x:c>
    </x:row>
    <x:row r="110" ht="34" customHeight="1">
      <x:c r="A110" s="3" t="str">
        <x:v>Junho</x:v>
      </x:c>
      <x:c r="B110" s="3" t="str">
        <x:v>O&amp;M</x:v>
      </x:c>
      <x:c r="C110" s="3" t="str">
        <x:v>PRODUÇÃO</x:v>
      </x:c>
      <x:c r="D110" s="3" t="str">
        <x:v>5020000106</x:v>
      </x:c>
      <x:c r="E110" s="9" t="str">
        <x:v>APRUMAR POSTE CONC/FIBRA LM</x:v>
      </x:c>
      <x:c r="F110" s="3" t="str">
        <x:v>UNIDADE</x:v>
      </x:c>
      <x:c r="G110" s="10" t="n">
        <x:v>238</x:v>
      </x:c>
      <x:c r="H110" s="10" t="n">
        <x:f>IF(G110="","",G110/12)</x:f>
        <x:v>19.833333333333332</x:v>
      </x:c>
      <x:c r="I110" s="10" t="n">
        <x:v>7</x:v>
      </x:c>
      <x:c r="J110" s="10" t="n">
        <x:f>IF(H110="","",I110-H110)</x:f>
        <x:v>-12.833333333333332</x:v>
      </x:c>
      <x:c r="K110" s="11" t="n">
        <x:f>IF(H110&gt;0,I110/H110,"")</x:f>
        <x:v>0.35294117647058826</x:v>
      </x:c>
      <x:c r="L110" s="12" t="n">
        <x:v>12925.78</x:v>
      </x:c>
      <x:c r="M110" s="12" t="n">
        <x:v>4562.04</x:v>
      </x:c>
      <x:c r="N110" s="12" t="n">
        <x:f>M110-L110</x:f>
        <x:v>-8363.740000000002</x:v>
      </x:c>
      <x:c r="O110" s="3" t="str">
        <x:v>Anexo IX</x:v>
      </x:c>
    </x:row>
    <x:row r="111" ht="34" customHeight="1">
      <x:c r="A111" s="3" t="str">
        <x:v>Junho</x:v>
      </x:c>
      <x:c r="B111" s="3" t="str">
        <x:v>O&amp;M</x:v>
      </x:c>
      <x:c r="C111" s="3" t="str">
        <x:v>PRODUÇÃO</x:v>
      </x:c>
      <x:c r="D111" s="3" t="str">
        <x:v>5022000282</x:v>
      </x:c>
      <x:c r="E111" s="9" t="str">
        <x:v>TENSIONAR COND MESAGEIRO RDC LM</x:v>
      </x:c>
      <x:c r="F111" s="3" t="str">
        <x:v>UNIDADE</x:v>
      </x:c>
      <x:c r="G111" s="10" t="n">
        <x:v>498.6156202519881</x:v>
      </x:c>
      <x:c r="H111" s="10" t="n">
        <x:f>IF(G111="","",G111/12)</x:f>
        <x:v>41.55130168766568</x:v>
      </x:c>
      <x:c r="I111" s="10" t="n">
        <x:v>0</x:v>
      </x:c>
      <x:c r="J111" s="10" t="n">
        <x:f>IF(H111="","",I111-H111)</x:f>
        <x:v>-41.55130168766568</x:v>
      </x:c>
      <x:c r="K111" s="11" t="n">
        <x:f>IF(H111&gt;0,I111/H111,"")</x:f>
        <x:v>0</x:v>
      </x:c>
      <x:c r="L111" s="12" t="n">
        <x:v>12791.57</x:v>
      </x:c>
      <x:c r="M111" s="12" t="n">
        <x:v>0</x:v>
      </x:c>
      <x:c r="N111" s="12" t="n">
        <x:f>M111-L111</x:f>
        <x:v>-12791.57</x:v>
      </x:c>
      <x:c r="O111" s="3" t="str">
        <x:v>Anexo IX</x:v>
      </x:c>
    </x:row>
    <x:row r="112" ht="34" customHeight="1">
      <x:c r="A112" s="3" t="str">
        <x:v>Junho</x:v>
      </x:c>
      <x:c r="B112" s="3" t="str">
        <x:v>O&amp;M</x:v>
      </x:c>
      <x:c r="C112" s="3" t="str">
        <x:v>PRODUÇÃO</x:v>
      </x:c>
      <x:c r="D112" s="3" t="str">
        <x:v>5025300126</x:v>
      </x:c>
      <x:c r="E112" s="9" t="str">
        <x:v>INST ESTR CP BCO REGUL 3F PLAT C/ATER LM</x:v>
      </x:c>
      <x:c r="F112" s="3" t="str">
        <x:v>CONJUNTO</x:v>
      </x:c>
      <x:c r="G112" s="10" t="n">
        <x:v>20</x:v>
      </x:c>
      <x:c r="H112" s="10" t="n">
        <x:f>IF(G112="","",G112/12)</x:f>
        <x:v>1.6666666666666667</x:v>
      </x:c>
      <x:c r="I112" s="10" t="n">
        <x:v>0</x:v>
      </x:c>
      <x:c r="J112" s="10" t="n">
        <x:f>IF(H112="","",I112-H112)</x:f>
        <x:v>-1.6666666666666667</x:v>
      </x:c>
      <x:c r="K112" s="11" t="n">
        <x:f>IF(H112&gt;0,I112/H112,"")</x:f>
        <x:v>0</x:v>
      </x:c>
      <x:c r="L112" s="12" t="n">
        <x:v>12459.82</x:v>
      </x:c>
      <x:c r="M112" s="12" t="n">
        <x:v>0</x:v>
      </x:c>
      <x:c r="N112" s="12" t="n">
        <x:f>M112-L112</x:f>
        <x:v>-12459.82</x:v>
      </x:c>
      <x:c r="O112" s="3" t="str">
        <x:v>Anexo IX</x:v>
      </x:c>
    </x:row>
    <x:row r="113" ht="34" customHeight="1">
      <x:c r="A113" s="3" t="str">
        <x:v>Junho</x:v>
      </x:c>
      <x:c r="B113" s="3" t="str">
        <x:v>O&amp;M</x:v>
      </x:c>
      <x:c r="C113" s="3" t="str">
        <x:v>PRODUÇÃO</x:v>
      </x:c>
      <x:c r="D113" s="3" t="str">
        <x:v>5035000071</x:v>
      </x:c>
      <x:c r="E113" s="9" t="str">
        <x:v>PODA ARV BAMBU CORTE REBAIX BAM PO LV</x:v>
      </x:c>
      <x:c r="F113" s="3" t="str">
        <x:v>METRO</x:v>
      </x:c>
      <x:c r="G113" s="10" t="n">
        <x:v>1270.562430902979</x:v>
      </x:c>
      <x:c r="H113" s="10" t="n">
        <x:f>IF(G113="","",G113/12)</x:f>
        <x:v>105.88020257524825</x:v>
      </x:c>
      <x:c r="I113" s="10" t="n">
        <x:v>4</x:v>
      </x:c>
      <x:c r="J113" s="10" t="n">
        <x:f>IF(H113="","",I113-H113)</x:f>
        <x:v>-101.88020257524825</x:v>
      </x:c>
      <x:c r="K113" s="11" t="n">
        <x:f>IF(H113&gt;0,I113/H113,"")</x:f>
        <x:v>0.037778545022684774</x:v>
      </x:c>
      <x:c r="L113" s="12" t="n">
        <x:v>10864.37</x:v>
      </x:c>
      <x:c r="M113" s="12" t="n">
        <x:v>410.44</x:v>
      </x:c>
      <x:c r="N113" s="12" t="n">
        <x:f>M113-L113</x:f>
        <x:v>-10453.93</x:v>
      </x:c>
      <x:c r="O113" s="3" t="str">
        <x:v>Anexo IX</x:v>
      </x:c>
    </x:row>
    <x:row r="114" ht="34" customHeight="1">
      <x:c r="A114" s="3" t="str">
        <x:v>Junho</x:v>
      </x:c>
      <x:c r="B114" s="3" t="str">
        <x:v>O&amp;M</x:v>
      </x:c>
      <x:c r="C114" s="3" t="str">
        <x:v>PRODUÇÃO</x:v>
      </x:c>
      <x:c r="D114" s="3" t="str">
        <x:v>5022000242</x:v>
      </x:c>
      <x:c r="E114" s="9" t="str">
        <x:v>TENSIONAR COND NU ALUMINIO &lt;= 1/0 LM</x:v>
      </x:c>
      <x:c r="F114" s="3" t="str">
        <x:v>UNIDADE</x:v>
      </x:c>
      <x:c r="G114" s="10" t="n">
        <x:v>545.3963502372534</x:v>
      </x:c>
      <x:c r="H114" s="10" t="n">
        <x:f>IF(G114="","",G114/12)</x:f>
        <x:v>45.44969585310445</x:v>
      </x:c>
      <x:c r="I114" s="10" t="n">
        <x:v>343.38</x:v>
      </x:c>
      <x:c r="J114" s="10" t="n">
        <x:f>IF(H114="","",I114-H114)</x:f>
        <x:v>297.93030414689554</x:v>
      </x:c>
      <x:c r="K114" s="11" t="n">
        <x:f>IF(H114&gt;0,I114/H114,"")</x:f>
        <x:v>7.555166069973719</x:v>
      </x:c>
      <x:c r="L114" s="12" t="n">
        <x:v>10407.07</x:v>
      </x:c>
      <x:c r="M114" s="12" t="n">
        <x:v>78627.15</x:v>
      </x:c>
      <x:c r="N114" s="12" t="n">
        <x:f>M114-L114</x:f>
        <x:v>68220.07999999999</x:v>
      </x:c>
      <x:c r="O114" s="3" t="str">
        <x:v>Anexo IX</x:v>
      </x:c>
    </x:row>
    <x:row r="115" ht="34" customHeight="1">
      <x:c r="A115" s="3" t="str">
        <x:v>Junho</x:v>
      </x:c>
      <x:c r="B115" s="3" t="str">
        <x:v>O&amp;M</x:v>
      </x:c>
      <x:c r="C115" s="3" t="str">
        <x:v>PRODUÇÃO</x:v>
      </x:c>
      <x:c r="D115" s="3" t="str">
        <x:v>5033000321</x:v>
      </x:c>
      <x:c r="E115" s="9" t="str">
        <x:v>INST RELIGADOR DIST 1F BASE C LV</x:v>
      </x:c>
      <x:c r="F115" s="3" t="str">
        <x:v>UNIDADE</x:v>
      </x:c>
      <x:c r="G115" s="10" t="n">
        <x:v>180</x:v>
      </x:c>
      <x:c r="H115" s="10" t="n">
        <x:f>IF(G115="","",G115/12)</x:f>
        <x:v>15</x:v>
      </x:c>
      <x:c r="I115" s="10" t="n">
        <x:v>0</x:v>
      </x:c>
      <x:c r="J115" s="10" t="n">
        <x:f>IF(H115="","",I115-H115)</x:f>
        <x:v>-15</x:v>
      </x:c>
      <x:c r="K115" s="11" t="n">
        <x:f>IF(H115&gt;0,I115/H115,"")</x:f>
        <x:v>0</x:v>
      </x:c>
      <x:c r="L115" s="12" t="n">
        <x:v>10371.6</x:v>
      </x:c>
      <x:c r="M115" s="12" t="n">
        <x:v>0</x:v>
      </x:c>
      <x:c r="N115" s="12" t="n">
        <x:f>M115-L115</x:f>
        <x:v>-10371.6</x:v>
      </x:c>
      <x:c r="O115" s="3" t="str">
        <x:v>Anexo IX</x:v>
      </x:c>
    </x:row>
    <x:row r="116" ht="34" customHeight="1">
      <x:c r="A116" s="3" t="str">
        <x:v>Junho</x:v>
      </x:c>
      <x:c r="B116" s="3" t="str">
        <x:v>O&amp;M</x:v>
      </x:c>
      <x:c r="C116" s="3" t="str">
        <x:v>PRODUÇÃO</x:v>
      </x:c>
      <x:c r="D116" s="3" t="str">
        <x:v>5025300109</x:v>
      </x:c>
      <x:c r="E116" s="9" t="str">
        <x:v>INST ELO FUSIVEL LM</x:v>
      </x:c>
      <x:c r="F116" s="3" t="str">
        <x:v>CONJUNTO</x:v>
      </x:c>
      <x:c r="G116" s="10" t="n">
        <x:v>422.8311401027128</x:v>
      </x:c>
      <x:c r="H116" s="10" t="n">
        <x:f>IF(G116="","",G116/12)</x:f>
        <x:v>35.23592834189274</x:v>
      </x:c>
      <x:c r="I116" s="10" t="n">
        <x:v>16</x:v>
      </x:c>
      <x:c r="J116" s="10" t="n">
        <x:f>IF(H116="","",I116-H116)</x:f>
        <x:v>-19.235928341892738</x:v>
      </x:c>
      <x:c r="K116" s="11" t="n">
        <x:f>IF(H116&gt;0,I116/H116,"")</x:f>
        <x:v>0.4540819769172156</x:v>
      </x:c>
      <x:c r="L116" s="12" t="n">
        <x:v>10199.04</x:v>
      </x:c>
      <x:c r="M116" s="12" t="n">
        <x:v>4631.18</x:v>
      </x:c>
      <x:c r="N116" s="12" t="n">
        <x:f>M116-L116</x:f>
        <x:v>-5567.860000000001</x:v>
      </x:c>
      <x:c r="O116" s="3" t="str">
        <x:v>Anexo IX</x:v>
      </x:c>
    </x:row>
    <x:row r="117" ht="34" customHeight="1">
      <x:c r="A117" s="3" t="str">
        <x:v>Junho</x:v>
      </x:c>
      <x:c r="B117" s="3" t="str">
        <x:v>O&amp;M</x:v>
      </x:c>
      <x:c r="C117" s="3" t="str">
        <x:v>PRODUÇÃO</x:v>
      </x:c>
      <x:c r="D117" s="3" t="str">
        <x:v>5035000066</x:v>
      </x:c>
      <x:c r="E117" s="9" t="str">
        <x:v>PODA PALMEIRA&lt;6M REDE BT LATER 1PL PO LV</x:v>
      </x:c>
      <x:c r="F117" s="3" t="str">
        <x:v>UNIDADE</x:v>
      </x:c>
      <x:c r="G117" s="10" t="n">
        <x:v>1470.4658212347756</x:v>
      </x:c>
      <x:c r="H117" s="10" t="n">
        <x:f>IF(G117="","",G117/12)</x:f>
        <x:v>122.5388184362313</x:v>
      </x:c>
      <x:c r="I117" s="10" t="n">
        <x:v>2</x:v>
      </x:c>
      <x:c r="J117" s="10" t="n">
        <x:f>IF(H117="","",I117-H117)</x:f>
        <x:v>-120.5388184362313</x:v>
      </x:c>
      <x:c r="K117" s="11" t="n">
        <x:f>IF(H117&gt;0,I117/H117,"")</x:f>
        <x:v>0.016321358615358217</x:v>
      </x:c>
      <x:c r="L117" s="12" t="n">
        <x:v>10178.07</x:v>
      </x:c>
      <x:c r="M117" s="12" t="n">
        <x:v>166.12</x:v>
      </x:c>
      <x:c r="N117" s="12" t="n">
        <x:f>M117-L117</x:f>
        <x:v>-10011.949999999999</x:v>
      </x:c>
      <x:c r="O117" s="3" t="str">
        <x:v>Anexo IX</x:v>
      </x:c>
    </x:row>
    <x:row r="118" ht="34" customHeight="1">
      <x:c r="A118" s="3" t="str">
        <x:v>Junho</x:v>
      </x:c>
      <x:c r="B118" s="3" t="str">
        <x:v>O&amp;M</x:v>
      </x:c>
      <x:c r="C118" s="3" t="str">
        <x:v>PRODUÇÃO</x:v>
      </x:c>
      <x:c r="D118" s="3" t="str">
        <x:v>5025300167</x:v>
      </x:c>
      <x:c r="E118" s="9" t="str">
        <x:v>RET CHAVE FUSIVEL RELIG LM</x:v>
      </x:c>
      <x:c r="F118" s="3" t="str">
        <x:v>UNIDADE</x:v>
      </x:c>
      <x:c r="G118" s="10" t="n">
        <x:v>257.3333333333333</x:v>
      </x:c>
      <x:c r="H118" s="10" t="n">
        <x:f>IF(G118="","",G118/12)</x:f>
        <x:v>21.444444444444443</x:v>
      </x:c>
      <x:c r="I118" s="10" t="n">
        <x:v>1</x:v>
      </x:c>
      <x:c r="J118" s="10" t="n">
        <x:f>IF(H118="","",I118-H118)</x:f>
        <x:v>-20.444444444444443</x:v>
      </x:c>
      <x:c r="K118" s="11" t="n">
        <x:f>IF(H118&gt;0,I118/H118,"")</x:f>
        <x:v>0.04663212435233161</x:v>
      </x:c>
      <x:c r="L118" s="12" t="n">
        <x:v>10082.96</x:v>
      </x:c>
      <x:c r="M118" s="12" t="n">
        <x:v>470.19</x:v>
      </x:c>
      <x:c r="N118" s="12" t="n">
        <x:f>M118-L118</x:f>
        <x:v>-9612.769999999999</x:v>
      </x:c>
      <x:c r="O118" s="3" t="str">
        <x:v>Anexo IX</x:v>
      </x:c>
    </x:row>
    <x:row r="119" ht="34" customHeight="1">
      <x:c r="A119" s="3" t="str">
        <x:v>Junho</x:v>
      </x:c>
      <x:c r="B119" s="3" t="str">
        <x:v>O&amp;M</x:v>
      </x:c>
      <x:c r="C119" s="3" t="str">
        <x:v>PRODUÇÃO</x:v>
      </x:c>
      <x:c r="D119" s="3" t="str">
        <x:v>5031200318</x:v>
      </x:c>
      <x:c r="E119" s="9" t="str">
        <x:v>INST ESTR PRI 1F SUSP/PAS SP S/CRUZ LV</x:v>
      </x:c>
      <x:c r="F119" s="3" t="str">
        <x:v>UNIDADE</x:v>
      </x:c>
      <x:c r="G119" s="10" t="n">
        <x:v>641.64</x:v>
      </x:c>
      <x:c r="H119" s="10" t="n">
        <x:f>IF(G119="","",G119/12)</x:f>
        <x:v>53.47</x:v>
      </x:c>
      <x:c r="I119" s="10" t="n">
        <x:v>2</x:v>
      </x:c>
      <x:c r="J119" s="10" t="n">
        <x:f>IF(H119="","",I119-H119)</x:f>
        <x:v>-51.47</x:v>
      </x:c>
      <x:c r="K119" s="11" t="n">
        <x:f>IF(H119&gt;0,I119/H119,"")</x:f>
        <x:v>0.037404151860856556</x:v>
      </x:c>
      <x:c r="L119" s="12" t="n">
        <x:v>9974.83</x:v>
      </x:c>
      <x:c r="M119" s="12" t="n">
        <x:v>373.1</x:v>
      </x:c>
      <x:c r="N119" s="12" t="n">
        <x:f>M119-L119</x:f>
        <x:v>-9601.73</x:v>
      </x:c>
      <x:c r="O119" s="3" t="str">
        <x:v>Anexo IX</x:v>
      </x:c>
    </x:row>
    <x:row r="120" ht="34" customHeight="1">
      <x:c r="A120" s="3" t="str">
        <x:v>Junho</x:v>
      </x:c>
      <x:c r="B120" s="3" t="str">
        <x:v>O&amp;M</x:v>
      </x:c>
      <x:c r="C120" s="3" t="str">
        <x:v>PRODUÇÃO</x:v>
      </x:c>
      <x:c r="D120" s="3" t="str">
        <x:v>5021000144</x:v>
      </x:c>
      <x:c r="E120" s="9" t="str">
        <x:v>RET ESTR PRI 1F ANC/AMA SP S/CRUZ LM</x:v>
      </x:c>
      <x:c r="F120" s="3" t="str">
        <x:v>CONJUNTO</x:v>
      </x:c>
      <x:c r="G120" s="10" t="n">
        <x:v>412</x:v>
      </x:c>
      <x:c r="H120" s="10" t="n">
        <x:f>IF(G120="","",G120/12)</x:f>
        <x:v>34.333333333333336</x:v>
      </x:c>
      <x:c r="I120" s="10" t="n">
        <x:v>61</x:v>
      </x:c>
      <x:c r="J120" s="10" t="n">
        <x:f>IF(H120="","",I120-H120)</x:f>
        <x:v>26.666666666666664</x:v>
      </x:c>
      <x:c r="K120" s="11" t="n">
        <x:f>IF(H120&gt;0,I120/H120,"")</x:f>
        <x:v>1.7766990291262135</x:v>
      </x:c>
      <x:c r="L120" s="12" t="n">
        <x:v>9928.86</x:v>
      </x:c>
      <x:c r="M120" s="12" t="n">
        <x:v>17640.59</x:v>
      </x:c>
      <x:c r="N120" s="12" t="n">
        <x:f>M120-L120</x:f>
        <x:v>7711.73</x:v>
      </x:c>
      <x:c r="O120" s="3" t="str">
        <x:v>Anexo IX</x:v>
      </x:c>
    </x:row>
    <x:row r="121" ht="34" customHeight="1">
      <x:c r="A121" s="3" t="str">
        <x:v>Junho</x:v>
      </x:c>
      <x:c r="B121" s="3" t="str">
        <x:v>O&amp;M</x:v>
      </x:c>
      <x:c r="C121" s="3" t="str">
        <x:v>PRODUÇÃO</x:v>
      </x:c>
      <x:c r="D121" s="3" t="str">
        <x:v>5021000164</x:v>
      </x:c>
      <x:c r="E121" s="9" t="str">
        <x:v>INST ESTR PRI RDC N3S-CE LM</x:v>
      </x:c>
      <x:c r="F121" s="3" t="str">
        <x:v>CONJUNTO</x:v>
      </x:c>
      <x:c r="G121" s="10" t="n">
        <x:v>96</x:v>
      </x:c>
      <x:c r="H121" s="10" t="n">
        <x:f>IF(G121="","",G121/12)</x:f>
        <x:v>8</x:v>
      </x:c>
      <x:c r="I121" s="10" t="n">
        <x:v>4</x:v>
      </x:c>
      <x:c r="J121" s="10" t="n">
        <x:f>IF(H121="","",I121-H121)</x:f>
        <x:v>-4</x:v>
      </x:c>
      <x:c r="K121" s="11" t="n">
        <x:f>IF(H121&gt;0,I121/H121,"")</x:f>
        <x:v>0.5</x:v>
      </x:c>
      <x:c r="L121" s="12" t="n">
        <x:v>9094.16</x:v>
      </x:c>
      <x:c r="M121" s="12" t="n">
        <x:v>4547.08</x:v>
      </x:c>
      <x:c r="N121" s="12" t="n">
        <x:f>M121-L121</x:f>
        <x:v>-4547.08</x:v>
      </x:c>
      <x:c r="O121" s="3" t="str">
        <x:v>Anexo IX</x:v>
      </x:c>
    </x:row>
    <x:row r="122" ht="34" customHeight="1">
      <x:c r="A122" s="3" t="str">
        <x:v>Junho</x:v>
      </x:c>
      <x:c r="B122" s="3" t="str">
        <x:v>O&amp;M</x:v>
      </x:c>
      <x:c r="C122" s="3" t="str">
        <x:v>PRODUÇÃO</x:v>
      </x:c>
      <x:c r="D122" s="3" t="str">
        <x:v>5021000140</x:v>
      </x:c>
      <x:c r="E122" s="9" t="str">
        <x:v>RET ESTR PRI 1F SUSP/PAS SP S/CRUZ LM</x:v>
      </x:c>
      <x:c r="F122" s="3" t="str">
        <x:v>CONJUNTO</x:v>
      </x:c>
      <x:c r="G122" s="10" t="n">
        <x:v>545.3333333333333</x:v>
      </x:c>
      <x:c r="H122" s="10" t="n">
        <x:f>IF(G122="","",G122/12)</x:f>
        <x:v>45.444444444444436</x:v>
      </x:c>
      <x:c r="I122" s="10" t="n">
        <x:v>152</x:v>
      </x:c>
      <x:c r="J122" s="10" t="n">
        <x:f>IF(H122="","",I122-H122)</x:f>
        <x:v>106.55555555555557</x:v>
      </x:c>
      <x:c r="K122" s="11" t="n">
        <x:f>IF(H122&gt;0,I122/H122,"")</x:f>
        <x:v>3.3447432762836193</x:v>
      </x:c>
      <x:c r="L122" s="12" t="n">
        <x:v>8960.28</x:v>
      </x:c>
      <x:c r="M122" s="12" t="n">
        <x:v>29969.84</x:v>
      </x:c>
      <x:c r="N122" s="12" t="n">
        <x:f>M122-L122</x:f>
        <x:v>21009.559999999998</x:v>
      </x:c>
      <x:c r="O122" s="3" t="str">
        <x:v>Anexo IX</x:v>
      </x:c>
    </x:row>
    <x:row r="123" ht="34" customHeight="1">
      <x:c r="A123" s="3" t="str">
        <x:v>Junho</x:v>
      </x:c>
      <x:c r="B123" s="3" t="str">
        <x:v>O&amp;M</x:v>
      </x:c>
      <x:c r="C123" s="3" t="str">
        <x:v>PRODUÇÃO</x:v>
      </x:c>
      <x:c r="D123" s="3" t="str">
        <x:v>5035000063</x:v>
      </x:c>
      <x:c r="E123" s="9" t="str">
        <x:v>PODA ARV PEQ PT &lt;=6M REBAIX 2PR PO LV</x:v>
      </x:c>
      <x:c r="F123" s="3" t="str">
        <x:v>UNIDADE</x:v>
      </x:c>
      <x:c r="G123" s="10" t="n">
        <x:v>654.9775789106518</x:v>
      </x:c>
      <x:c r="H123" s="10" t="n">
        <x:f>IF(G123="","",G123/12)</x:f>
        <x:v>54.58146490922098</x:v>
      </x:c>
      <x:c r="I123" s="10" t="n">
        <x:v>4</x:v>
      </x:c>
      <x:c r="J123" s="10" t="n">
        <x:f>IF(H123="","",I123-H123)</x:f>
        <x:v>-50.58146490922098</x:v>
      </x:c>
      <x:c r="K123" s="11" t="n">
        <x:f>IF(H123&gt;0,I123/H123,"")</x:f>
        <x:v>0.07328495134113266</x:v>
      </x:c>
      <x:c r="L123" s="12" t="n">
        <x:v>8800.72</x:v>
      </x:c>
      <x:c r="M123" s="12" t="n">
        <x:v>644.96</x:v>
      </x:c>
      <x:c r="N123" s="12" t="n">
        <x:f>M123-L123</x:f>
        <x:v>-8155.759999999999</x:v>
      </x:c>
      <x:c r="O123" s="3" t="str">
        <x:v>Anexo IX</x:v>
      </x:c>
    </x:row>
    <x:row r="124" ht="34" customHeight="1">
      <x:c r="A124" s="3" t="str">
        <x:v>Junho</x:v>
      </x:c>
      <x:c r="B124" s="3" t="str">
        <x:v>O&amp;M</x:v>
      </x:c>
      <x:c r="C124" s="3" t="str">
        <x:v>PRODUÇÃO</x:v>
      </x:c>
      <x:c r="D124" s="3" t="str">
        <x:v>5021000142</x:v>
      </x:c>
      <x:c r="E124" s="9" t="str">
        <x:v>RET ESTR PRI 1F SUSP/PAS DP S/CRUZ LM</x:v>
      </x:c>
      <x:c r="F124" s="3" t="str">
        <x:v>CONJUNTO</x:v>
      </x:c>
      <x:c r="G124" s="10" t="n">
        <x:v>412</x:v>
      </x:c>
      <x:c r="H124" s="10" t="n">
        <x:f>IF(G124="","",G124/12)</x:f>
        <x:v>34.333333333333336</x:v>
      </x:c>
      <x:c r="I124" s="10" t="n">
        <x:v>33</x:v>
      </x:c>
      <x:c r="J124" s="10" t="n">
        <x:f>IF(H124="","",I124-H124)</x:f>
        <x:v>-1.3333333333333357</x:v>
      </x:c>
      <x:c r="K124" s="11" t="n">
        <x:f>IF(H124&gt;0,I124/H124,"")</x:f>
        <x:v>0.9611650485436892</x:v>
      </x:c>
      <x:c r="L124" s="12" t="n">
        <x:v>8574.75</x:v>
      </x:c>
      <x:c r="M124" s="12" t="n">
        <x:v>8241.75</x:v>
      </x:c>
      <x:c r="N124" s="12" t="n">
        <x:f>M124-L124</x:f>
        <x:v>-333</x:v>
      </x:c>
      <x:c r="O124" s="3" t="str">
        <x:v>Anexo IX</x:v>
      </x:c>
    </x:row>
    <x:row r="125" ht="34" customHeight="1">
      <x:c r="A125" s="3" t="str">
        <x:v>Junho</x:v>
      </x:c>
      <x:c r="B125" s="3" t="str">
        <x:v>O&amp;M</x:v>
      </x:c>
      <x:c r="C125" s="3" t="str">
        <x:v>PRODUÇÃO</x:v>
      </x:c>
      <x:c r="D125" s="3" t="str">
        <x:v>5021000134</x:v>
      </x:c>
      <x:c r="E125" s="9" t="str">
        <x:v>RET ESTR PRI 2/3F SUS/PAS DP CRUZ DP LM</x:v>
      </x:c>
      <x:c r="F125" s="3" t="str">
        <x:v>CONJUNTO</x:v>
      </x:c>
      <x:c r="G125" s="10" t="n">
        <x:v>138.66666666666666</x:v>
      </x:c>
      <x:c r="H125" s="10" t="n">
        <x:f>IF(G125="","",G125/12)</x:f>
        <x:v>11.555555555555555</x:v>
      </x:c>
      <x:c r="I125" s="10" t="n">
        <x:v>42</x:v>
      </x:c>
      <x:c r="J125" s="10" t="n">
        <x:f>IF(H125="","",I125-H125)</x:f>
        <x:v>30.444444444444443</x:v>
      </x:c>
      <x:c r="K125" s="11" t="n">
        <x:f>IF(H125&gt;0,I125/H125,"")</x:f>
        <x:v>3.6346153846153846</x:v>
      </x:c>
      <x:c r="L125" s="12" t="n">
        <x:v>8243.39</x:v>
      </x:c>
      <x:c r="M125" s="12" t="n">
        <x:v>29961.53</x:v>
      </x:c>
      <x:c r="N125" s="12" t="n">
        <x:f>M125-L125</x:f>
        <x:v>21718.14</x:v>
      </x:c>
      <x:c r="O125" s="3" t="str">
        <x:v>Anexo IX</x:v>
      </x:c>
    </x:row>
    <x:row r="126" ht="34" customHeight="1">
      <x:c r="A126" s="3" t="str">
        <x:v>Junho</x:v>
      </x:c>
      <x:c r="B126" s="3" t="str">
        <x:v>O&amp;M</x:v>
      </x:c>
      <x:c r="C126" s="3" t="str">
        <x:v>PRODUÇÃO</x:v>
      </x:c>
      <x:c r="D126" s="3" t="str">
        <x:v>5035000064</x:v>
      </x:c>
      <x:c r="E126" s="9" t="str">
        <x:v>PODA ARV &lt;6M REDE BT CENTRAL 2PC PO LV</x:v>
      </x:c>
      <x:c r="F126" s="3" t="str">
        <x:v>UNIDADE</x:v>
      </x:c>
      <x:c r="G126" s="10" t="n">
        <x:v>402.74653640376704</x:v>
      </x:c>
      <x:c r="H126" s="10" t="n">
        <x:f>IF(G126="","",G126/12)</x:f>
        <x:v>33.562211366980584</x:v>
      </x:c>
      <x:c r="I126" s="10" t="n">
        <x:v>1</x:v>
      </x:c>
      <x:c r="J126" s="10" t="n">
        <x:f>IF(H126="","",I126-H126)</x:f>
        <x:v>-32.562211366980584</x:v>
      </x:c>
      <x:c r="K126" s="11" t="n">
        <x:f>IF(H126&gt;0,I126/H126,"")</x:f>
        <x:v>0.02979541452336562</x:v>
      </x:c>
      <x:c r="L126" s="12" t="n">
        <x:v>8199.58</x:v>
      </x:c>
      <x:c r="M126" s="12" t="n">
        <x:v>244.31</x:v>
      </x:c>
      <x:c r="N126" s="12" t="n">
        <x:f>M126-L126</x:f>
        <x:v>-7955.2699999999995</x:v>
      </x:c>
      <x:c r="O126" s="3" t="str">
        <x:v>Anexo IX</x:v>
      </x:c>
    </x:row>
    <x:row r="127" ht="34" customHeight="1">
      <x:c r="A127" s="3" t="str">
        <x:v>Junho</x:v>
      </x:c>
      <x:c r="B127" s="3" t="str">
        <x:v>O&amp;M</x:v>
      </x:c>
      <x:c r="C127" s="3" t="str">
        <x:v>PRODUÇÃO</x:v>
      </x:c>
      <x:c r="D127" s="3" t="str">
        <x:v>5035000062</x:v>
      </x:c>
      <x:c r="E127" s="9" t="str">
        <x:v>PODA ARV PEQ PT &lt;=6M LATER 2PL PO LV</x:v>
      </x:c>
      <x:c r="F127" s="3" t="str">
        <x:v>UNIDADE</x:v>
      </x:c>
      <x:c r="G127" s="10" t="n">
        <x:v>760.2208344088625</x:v>
      </x:c>
      <x:c r="H127" s="10" t="n">
        <x:f>IF(G127="","",G127/12)</x:f>
        <x:v>63.35173620073854</x:v>
      </x:c>
      <x:c r="I127" s="10" t="n">
        <x:v>2</x:v>
      </x:c>
      <x:c r="J127" s="10" t="n">
        <x:f>IF(H127="","",I127-H127)</x:f>
        <x:v>-61.35173620073854</x:v>
      </x:c>
      <x:c r="K127" s="11" t="n">
        <x:f>IF(H127&gt;0,I127/H127,"")</x:f>
        <x:v>0.03156977408894887</x:v>
      </x:c>
      <x:c r="L127" s="12" t="n">
        <x:v>7738.41</x:v>
      </x:c>
      <x:c r="M127" s="12" t="n">
        <x:v>244.3</x:v>
      </x:c>
      <x:c r="N127" s="12" t="n">
        <x:f>M127-L127</x:f>
        <x:v>-7494.11</x:v>
      </x:c>
      <x:c r="O127" s="3" t="str">
        <x:v>Anexo IX</x:v>
      </x:c>
    </x:row>
    <x:row r="128" ht="34" customHeight="1">
      <x:c r="A128" s="3" t="str">
        <x:v>Junho</x:v>
      </x:c>
      <x:c r="B128" s="3" t="str">
        <x:v>O&amp;M</x:v>
      </x:c>
      <x:c r="C128" s="3" t="str">
        <x:v>PRODUÇÃO</x:v>
      </x:c>
      <x:c r="D128" s="3" t="str">
        <x:v>5025300145</x:v>
      </x:c>
      <x:c r="E128" s="9" t="str">
        <x:v>INST ESTR CP TRAFO DT 2F FF LM</x:v>
      </x:c>
      <x:c r="F128" s="3" t="str">
        <x:v>CONJUNTO</x:v>
      </x:c>
      <x:c r="G128" s="10" t="n">
        <x:v>41.333333333333336</x:v>
      </x:c>
      <x:c r="H128" s="10" t="n">
        <x:f>IF(G128="","",G128/12)</x:f>
        <x:v>3.4444444444444446</x:v>
      </x:c>
      <x:c r="I128" s="10" t="n">
        <x:v>7</x:v>
      </x:c>
      <x:c r="J128" s="10" t="n">
        <x:f>IF(H128="","",I128-H128)</x:f>
        <x:v>3.5555555555555554</x:v>
      </x:c>
      <x:c r="K128" s="11" t="n">
        <x:f>IF(H128&gt;0,I128/H128,"")</x:f>
        <x:v>2.032258064516129</x:v>
      </x:c>
      <x:c r="L128" s="12" t="n">
        <x:v>7697.06</x:v>
      </x:c>
      <x:c r="M128" s="12" t="n">
        <x:v>15642.41</x:v>
      </x:c>
      <x:c r="N128" s="12" t="n">
        <x:f>M128-L128</x:f>
        <x:v>7945.349999999999</x:v>
      </x:c>
      <x:c r="O128" s="3" t="str">
        <x:v>Anexo IX</x:v>
      </x:c>
    </x:row>
    <x:row r="129" ht="34" customHeight="1">
      <x:c r="A129" s="3" t="str">
        <x:v>Junho</x:v>
      </x:c>
      <x:c r="B129" s="3" t="str">
        <x:v>O&amp;M</x:v>
      </x:c>
      <x:c r="C129" s="3" t="str">
        <x:v>PRODUÇÃO</x:v>
      </x:c>
      <x:c r="D129" s="3" t="str">
        <x:v>5025300120</x:v>
      </x:c>
      <x:c r="E129" s="9" t="str">
        <x:v>INST RELIGADOR/SECCIONADOR 3F LM</x:v>
      </x:c>
      <x:c r="F129" s="3" t="str">
        <x:v>UNIDADE</x:v>
      </x:c>
      <x:c r="G129" s="10" t="n">
        <x:v>50</x:v>
      </x:c>
      <x:c r="H129" s="10" t="n">
        <x:f>IF(G129="","",G129/12)</x:f>
        <x:v>4.166666666666667</x:v>
      </x:c>
      <x:c r="I129" s="10" t="n">
        <x:v>5</x:v>
      </x:c>
      <x:c r="J129" s="10" t="n">
        <x:f>IF(H129="","",I129-H129)</x:f>
        <x:v>0.833333333333333</x:v>
      </x:c>
      <x:c r="K129" s="11" t="n">
        <x:f>IF(H129&gt;0,I129/H129,"")</x:f>
        <x:v>1.2</x:v>
      </x:c>
      <x:c r="L129" s="12" t="n">
        <x:v>6918.04</x:v>
      </x:c>
      <x:c r="M129" s="12" t="n">
        <x:v>8301.65</x:v>
      </x:c>
      <x:c r="N129" s="12" t="n">
        <x:f>M129-L129</x:f>
        <x:v>1383.6099999999997</x:v>
      </x:c>
      <x:c r="O129" s="3" t="str">
        <x:v>Anexo IX</x:v>
      </x:c>
    </x:row>
    <x:row r="130" ht="34" customHeight="1">
      <x:c r="A130" s="3" t="str">
        <x:v>Junho</x:v>
      </x:c>
      <x:c r="B130" s="3" t="str">
        <x:v>O&amp;M</x:v>
      </x:c>
      <x:c r="C130" s="3" t="str">
        <x:v>PRODUÇÃO</x:v>
      </x:c>
      <x:c r="D130" s="3" t="str">
        <x:v>5035000068</x:v>
      </x:c>
      <x:c r="E130" s="9" t="str">
        <x:v>PODA PALMEIRA &gt;12M REDE MT LAT 1GL PO LV</x:v>
      </x:c>
      <x:c r="F130" s="3" t="str">
        <x:v>UNIDADE</x:v>
      </x:c>
      <x:c r="G130" s="10" t="n">
        <x:v>734.9389350433705</x:v>
      </x:c>
      <x:c r="H130" s="10" t="n">
        <x:f>IF(G130="","",G130/12)</x:f>
        <x:v>61.24491125361421</x:v>
      </x:c>
      <x:c r="I130" s="10" t="n">
        <x:v>8</x:v>
      </x:c>
      <x:c r="J130" s="10" t="n">
        <x:f>IF(H130="","",I130-H130)</x:f>
        <x:v>-53.24491125361421</x:v>
      </x:c>
      <x:c r="K130" s="11" t="n">
        <x:f>IF(H130&gt;0,I130/H130,"")</x:f>
        <x:v>0.13062309727043486</x:v>
      </x:c>
      <x:c r="L130" s="12" t="n">
        <x:v>6583.83</x:v>
      </x:c>
      <x:c r="M130" s="12" t="n">
        <x:v>860</x:v>
      </x:c>
      <x:c r="N130" s="12" t="n">
        <x:f>M130-L130</x:f>
        <x:v>-5723.83</x:v>
      </x:c>
      <x:c r="O130" s="3" t="str">
        <x:v>Anexo IX</x:v>
      </x:c>
    </x:row>
    <x:row r="131" ht="34" customHeight="1">
      <x:c r="A131" s="3" t="str">
        <x:v>Junho</x:v>
      </x:c>
      <x:c r="B131" s="3" t="str">
        <x:v>O&amp;M</x:v>
      </x:c>
      <x:c r="C131" s="3" t="str">
        <x:v>PRODUÇÃO</x:v>
      </x:c>
      <x:c r="D131" s="3" t="str">
        <x:v>5020100058</x:v>
      </x:c>
      <x:c r="E131" s="9" t="str">
        <x:v>BASE CONCRETO C/ MANILHA PARA POSTE LM</x:v>
      </x:c>
      <x:c r="F131" s="3" t="str">
        <x:v>UNIDADE</x:v>
      </x:c>
      <x:c r="G131" s="10" t="n">
        <x:v>44</x:v>
      </x:c>
      <x:c r="H131" s="10" t="n">
        <x:f>IF(G131="","",G131/12)</x:f>
        <x:v>3.6666666666666665</x:v>
      </x:c>
      <x:c r="I131" s="10" t="n">
        <x:v>0</x:v>
      </x:c>
      <x:c r="J131" s="10" t="n">
        <x:f>IF(H131="","",I131-H131)</x:f>
        <x:v>-3.6666666666666665</x:v>
      </x:c>
      <x:c r="K131" s="11" t="n">
        <x:f>IF(H131&gt;0,I131/H131,"")</x:f>
        <x:v>0</x:v>
      </x:c>
      <x:c r="L131" s="12" t="n">
        <x:v>6314.88</x:v>
      </x:c>
      <x:c r="M131" s="12" t="n">
        <x:v>0</x:v>
      </x:c>
      <x:c r="N131" s="12" t="n">
        <x:f>M131-L131</x:f>
        <x:v>-6314.88</x:v>
      </x:c>
      <x:c r="O131" s="3" t="str">
        <x:v>Anexo IX</x:v>
      </x:c>
    </x:row>
    <x:row r="132" ht="34" customHeight="1">
      <x:c r="A132" s="3" t="str">
        <x:v>Junho</x:v>
      </x:c>
      <x:c r="B132" s="3" t="str">
        <x:v>O&amp;M</x:v>
      </x:c>
      <x:c r="C132" s="3" t="str">
        <x:v>PRODUÇÃO</x:v>
      </x:c>
      <x:c r="D132" s="3" t="str">
        <x:v>5033000322</x:v>
      </x:c>
      <x:c r="E132" s="9" t="str">
        <x:v>RET RELIGADOR DIST 1F BASE C LV</x:v>
      </x:c>
      <x:c r="F132" s="3" t="str">
        <x:v>UNIDADE</x:v>
      </x:c>
      <x:c r="G132" s="10" t="n">
        <x:v>130.66666666666669</x:v>
      </x:c>
      <x:c r="H132" s="10" t="n">
        <x:f>IF(G132="","",G132/12)</x:f>
        <x:v>10.888888888888891</x:v>
      </x:c>
      <x:c r="I132" s="10" t="n">
        <x:v>0</x:v>
      </x:c>
      <x:c r="J132" s="10" t="n">
        <x:f>IF(H132="","",I132-H132)</x:f>
        <x:v>-10.888888888888891</x:v>
      </x:c>
      <x:c r="K132" s="11" t="n">
        <x:f>IF(H132&gt;0,I132/H132,"")</x:f>
        <x:v>0</x:v>
      </x:c>
      <x:c r="L132" s="12" t="n">
        <x:v>6306.84</x:v>
      </x:c>
      <x:c r="M132" s="12" t="n">
        <x:v>0</x:v>
      </x:c>
      <x:c r="N132" s="12" t="n">
        <x:f>M132-L132</x:f>
        <x:v>-6306.84</x:v>
      </x:c>
      <x:c r="O132" s="3" t="str">
        <x:v>Anexo IX</x:v>
      </x:c>
    </x:row>
    <x:row r="133" ht="34" customHeight="1">
      <x:c r="A133" s="3" t="str">
        <x:v>Junho</x:v>
      </x:c>
      <x:c r="B133" s="3" t="str">
        <x:v>O&amp;M</x:v>
      </x:c>
      <x:c r="C133" s="3" t="str">
        <x:v>PRODUÇÃO</x:v>
      </x:c>
      <x:c r="D133" s="3" t="str">
        <x:v>5022200037</x:v>
      </x:c>
      <x:c r="E133" s="9" t="str">
        <x:v>INST SECCION E ATERRAM CERCA LM</x:v>
      </x:c>
      <x:c r="F133" s="3" t="str">
        <x:v>CONJUNTO</x:v>
      </x:c>
      <x:c r="G133" s="10" t="n">
        <x:v>98.66666666666666</x:v>
      </x:c>
      <x:c r="H133" s="10" t="n">
        <x:f>IF(G133="","",G133/12)</x:f>
        <x:v>8.222222222222221</x:v>
      </x:c>
      <x:c r="I133" s="10" t="n">
        <x:v>7</x:v>
      </x:c>
      <x:c r="J133" s="10" t="n">
        <x:f>IF(H133="","",I133-H133)</x:f>
        <x:v>-1.2222222222222214</x:v>
      </x:c>
      <x:c r="K133" s="11" t="n">
        <x:f>IF(H133&gt;0,I133/H133,"")</x:f>
        <x:v>0.8513513513513514</x:v>
      </x:c>
      <x:c r="L133" s="12" t="n">
        <x:v>6255.71</x:v>
      </x:c>
      <x:c r="M133" s="12" t="n">
        <x:v>5325.81</x:v>
      </x:c>
      <x:c r="N133" s="12" t="n">
        <x:f>M133-L133</x:f>
        <x:v>-929.8999999999996</x:v>
      </x:c>
      <x:c r="O133" s="3" t="str">
        <x:v>Anexo IX</x:v>
      </x:c>
    </x:row>
    <x:row r="134" ht="34" customHeight="1">
      <x:c r="A134" s="3" t="str">
        <x:v>Junho</x:v>
      </x:c>
      <x:c r="B134" s="3" t="str">
        <x:v>O&amp;M</x:v>
      </x:c>
      <x:c r="C134" s="3" t="str">
        <x:v>PRODUÇÃO</x:v>
      </x:c>
      <x:c r="D134" s="3" t="str">
        <x:v>5020200037</x:v>
      </x:c>
      <x:c r="E134" s="9" t="str">
        <x:v>INST ESTAI AEREO LM</x:v>
      </x:c>
      <x:c r="F134" s="3" t="str">
        <x:v>CONJUNTO</x:v>
      </x:c>
      <x:c r="G134" s="10" t="n">
        <x:v>203.45040808465984</x:v>
      </x:c>
      <x:c r="H134" s="10" t="n">
        <x:f>IF(G134="","",G134/12)</x:f>
        <x:v>16.954200673721655</x:v>
      </x:c>
      <x:c r="I134" s="10" t="n">
        <x:v>7</x:v>
      </x:c>
      <x:c r="J134" s="10" t="n">
        <x:f>IF(H134="","",I134-H134)</x:f>
        <x:v>-9.954200673721655</x:v>
      </x:c>
      <x:c r="K134" s="11" t="n">
        <x:f>IF(H134&gt;0,I134/H134,"")</x:f>
        <x:v>0.41287702880913313</x:v>
      </x:c>
      <x:c r="L134" s="12" t="n">
        <x:v>6240.16</x:v>
      </x:c>
      <x:c r="M134" s="12" t="n">
        <x:v>2576.42</x:v>
      </x:c>
      <x:c r="N134" s="12" t="n">
        <x:f>M134-L134</x:f>
        <x:v>-3663.74</x:v>
      </x:c>
      <x:c r="O134" s="3" t="str">
        <x:v>Anexo IX</x:v>
      </x:c>
    </x:row>
    <x:row r="135" ht="34" customHeight="1">
      <x:c r="A135" s="3" t="str">
        <x:v>Junho</x:v>
      </x:c>
      <x:c r="B135" s="3" t="str">
        <x:v>O&amp;M</x:v>
      </x:c>
      <x:c r="C135" s="3" t="str">
        <x:v>PRODUÇÃO</x:v>
      </x:c>
      <x:c r="D135" s="3" t="str">
        <x:v>5025300163</x:v>
      </x:c>
      <x:c r="E135" s="9" t="str">
        <x:v>RET PARA-RAIOS MT LM</x:v>
      </x:c>
      <x:c r="F135" s="3" t="str">
        <x:v>UNIDADE</x:v>
      </x:c>
      <x:c r="G135" s="10" t="n">
        <x:v>234.66666666666666</x:v>
      </x:c>
      <x:c r="H135" s="10" t="n">
        <x:f>IF(G135="","",G135/12)</x:f>
        <x:v>19.555555555555554</x:v>
      </x:c>
      <x:c r="I135" s="10" t="n">
        <x:v>21</x:v>
      </x:c>
      <x:c r="J135" s="10" t="n">
        <x:f>IF(H135="","",I135-H135)</x:f>
        <x:v>1.4444444444444464</x:v>
      </x:c>
      <x:c r="K135" s="11" t="n">
        <x:f>IF(H135&gt;0,I135/H135,"")</x:f>
        <x:v>1.0738636363636365</x:v>
      </x:c>
      <x:c r="L135" s="12" t="n">
        <x:v>5734.86</x:v>
      </x:c>
      <x:c r="M135" s="12" t="n">
        <x:v>6158.33</x:v>
      </x:c>
      <x:c r="N135" s="12" t="n">
        <x:f>M135-L135</x:f>
        <x:v>423.47000000000025</x:v>
      </x:c>
      <x:c r="O135" s="3" t="str">
        <x:v>Anexo IX</x:v>
      </x:c>
    </x:row>
    <x:row r="136" ht="34" customHeight="1">
      <x:c r="A136" s="3" t="str">
        <x:v>Junho</x:v>
      </x:c>
      <x:c r="B136" s="3" t="str">
        <x:v>O&amp;M</x:v>
      </x:c>
      <x:c r="C136" s="3" t="str">
        <x:v>PRODUÇÃO</x:v>
      </x:c>
      <x:c r="D136" s="3" t="str">
        <x:v>5025300146</x:v>
      </x:c>
      <x:c r="E136" s="9" t="str">
        <x:v>RET ESTR CP TRAFO DT 2F FF LM</x:v>
      </x:c>
      <x:c r="F136" s="3" t="str">
        <x:v>CONJUNTO</x:v>
      </x:c>
      <x:c r="G136" s="10" t="n">
        <x:v>37.333333333333336</x:v>
      </x:c>
      <x:c r="H136" s="10" t="n">
        <x:f>IF(G136="","",G136/12)</x:f>
        <x:v>3.111111111111111</x:v>
      </x:c>
      <x:c r="I136" s="10" t="n">
        <x:v>11</x:v>
      </x:c>
      <x:c r="J136" s="10" t="n">
        <x:f>IF(H136="","",I136-H136)</x:f>
        <x:v>7.888888888888889</x:v>
      </x:c>
      <x:c r="K136" s="11" t="n">
        <x:f>IF(H136&gt;0,I136/H136,"")</x:f>
        <x:v>3.5357142857142856</x:v>
      </x:c>
      <x:c r="L136" s="12" t="n">
        <x:v>5316.39</x:v>
      </x:c>
      <x:c r="M136" s="12" t="n">
        <x:v>18797.24</x:v>
      </x:c>
      <x:c r="N136" s="12" t="n">
        <x:f>M136-L136</x:f>
        <x:v>13480.850000000002</x:v>
      </x:c>
      <x:c r="O136" s="3" t="str">
        <x:v>Anexo IX</x:v>
      </x:c>
    </x:row>
    <x:row r="137" ht="34" customHeight="1">
      <x:c r="A137" s="3" t="str">
        <x:v>Junho</x:v>
      </x:c>
      <x:c r="B137" s="3" t="str">
        <x:v>O&amp;M</x:v>
      </x:c>
      <x:c r="C137" s="3" t="str">
        <x:v>PRODUÇÃO</x:v>
      </x:c>
      <x:c r="D137" s="3" t="str">
        <x:v>5025300161</x:v>
      </x:c>
      <x:c r="E137" s="9" t="str">
        <x:v>RET PARA-RAIOS BT LM</x:v>
      </x:c>
      <x:c r="F137" s="3" t="str">
        <x:v>CONJUNTO</x:v>
      </x:c>
      <x:c r="G137" s="10" t="n">
        <x:v>252.4298391081393</x:v>
      </x:c>
      <x:c r="H137" s="10" t="n">
        <x:f>IF(G137="","",G137/12)</x:f>
        <x:v>21.035819925678275</x:v>
      </x:c>
      <x:c r="I137" s="10" t="n">
        <x:v>3</x:v>
      </x:c>
      <x:c r="J137" s="10" t="n">
        <x:f>IF(H137="","",I137-H137)</x:f>
        <x:v>-18.035819925678275</x:v>
      </x:c>
      <x:c r="K137" s="11" t="n">
        <x:f>IF(H137&gt;0,I137/H137,"")</x:f>
        <x:v>0.1426138848211912</x:v>
      </x:c>
      <x:c r="L137" s="12" t="n">
        <x:v>5242.76</x:v>
      </x:c>
      <x:c r="M137" s="12" t="n">
        <x:v>747.69</x:v>
      </x:c>
      <x:c r="N137" s="12" t="n">
        <x:f>M137-L137</x:f>
        <x:v>-4495.07</x:v>
      </x:c>
      <x:c r="O137" s="3" t="str">
        <x:v>Anexo IX</x:v>
      </x:c>
    </x:row>
    <x:row r="138" ht="34" customHeight="1">
      <x:c r="A138" s="3" t="str">
        <x:v>Junho</x:v>
      </x:c>
      <x:c r="B138" s="3" t="str">
        <x:v>O&amp;M</x:v>
      </x:c>
      <x:c r="C138" s="3" t="str">
        <x:v>PRODUÇÃO</x:v>
      </x:c>
      <x:c r="D138" s="3" t="str">
        <x:v>5020200038</x:v>
      </x:c>
      <x:c r="E138" s="9" t="str">
        <x:v>RET ESTAI AEREO LM</x:v>
      </x:c>
      <x:c r="F138" s="3" t="str">
        <x:v>CONJUNTO</x:v>
      </x:c>
      <x:c r="G138" s="10" t="n">
        <x:v>218.66666666666666</x:v>
      </x:c>
      <x:c r="H138" s="10" t="n">
        <x:f>IF(G138="","",G138/12)</x:f>
        <x:v>18.22222222222222</x:v>
      </x:c>
      <x:c r="I138" s="10" t="n">
        <x:v>23</x:v>
      </x:c>
      <x:c r="J138" s="10" t="n">
        <x:f>IF(H138="","",I138-H138)</x:f>
        <x:v>4.777777777777779</x:v>
      </x:c>
      <x:c r="K138" s="11" t="n">
        <x:f>IF(H138&gt;0,I138/H138,"")</x:f>
        <x:v>1.2621951219512195</x:v>
      </x:c>
      <x:c r="L138" s="12" t="n">
        <x:v>5030.06</x:v>
      </x:c>
      <x:c r="M138" s="12" t="n">
        <x:v>6348.92</x:v>
      </x:c>
      <x:c r="N138" s="12" t="n">
        <x:f>M138-L138</x:f>
        <x:v>1318.8599999999997</x:v>
      </x:c>
      <x:c r="O138" s="3" t="str">
        <x:v>Anexo IX</x:v>
      </x:c>
    </x:row>
    <x:row r="139" ht="34" customHeight="1">
      <x:c r="A139" s="3" t="str">
        <x:v>Junho</x:v>
      </x:c>
      <x:c r="B139" s="3" t="str">
        <x:v>O&amp;M</x:v>
      </x:c>
      <x:c r="C139" s="3" t="str">
        <x:v>PRODUÇÃO</x:v>
      </x:c>
      <x:c r="D139" s="3" t="str">
        <x:v>5021200047</x:v>
      </x:c>
      <x:c r="E139" s="9" t="str">
        <x:v>RET ISOLADOR PINO/PILAR LM</x:v>
      </x:c>
      <x:c r="F139" s="3" t="str">
        <x:v>UNIDADE</x:v>
      </x:c>
      <x:c r="G139" s="10" t="n">
        <x:v>197.33333333333334</x:v>
      </x:c>
      <x:c r="H139" s="10" t="n">
        <x:f>IF(G139="","",G139/12)</x:f>
        <x:v>16.444444444444446</x:v>
      </x:c>
      <x:c r="I139" s="10" t="n">
        <x:v>18</x:v>
      </x:c>
      <x:c r="J139" s="10" t="n">
        <x:f>IF(H139="","",I139-H139)</x:f>
        <x:v>1.5555555555555536</x:v>
      </x:c>
      <x:c r="K139" s="11" t="n">
        <x:f>IF(H139&gt;0,I139/H139,"")</x:f>
        <x:v>1.0945945945945945</x:v>
      </x:c>
      <x:c r="L139" s="12" t="n">
        <x:v>4971.65</x:v>
      </x:c>
      <x:c r="M139" s="12" t="n">
        <x:v>5441.94</x:v>
      </x:c>
      <x:c r="N139" s="12" t="n">
        <x:f>M139-L139</x:f>
        <x:v>470.28999999999996</x:v>
      </x:c>
      <x:c r="O139" s="3" t="str">
        <x:v>Anexo IX</x:v>
      </x:c>
    </x:row>
    <x:row r="140" ht="34" customHeight="1">
      <x:c r="A140" s="3" t="str">
        <x:v>Junho</x:v>
      </x:c>
      <x:c r="B140" s="3" t="str">
        <x:v>O&amp;M</x:v>
      </x:c>
      <x:c r="C140" s="3" t="str">
        <x:v>PRODUÇÃO</x:v>
      </x:c>
      <x:c r="D140" s="3" t="str">
        <x:v>5025300401</x:v>
      </x:c>
      <x:c r="E140" s="9" t="str">
        <x:v>INST ESPACADOR LOSANGULAR RDC LV</x:v>
      </x:c>
      <x:c r="F140" s="3" t="str">
        <x:v>CONJUNTO</x:v>
      </x:c>
      <x:c r="G140" s="10" t="n">
        <x:v>272.52979057467115</x:v>
      </x:c>
      <x:c r="H140" s="10" t="n">
        <x:f>IF(G140="","",G140/12)</x:f>
        <x:v>22.710815881222597</x:v>
      </x:c>
      <x:c r="I140" s="10" t="n">
        <x:v>2</x:v>
      </x:c>
      <x:c r="J140" s="10" t="n">
        <x:f>IF(H140="","",I140-H140)</x:f>
        <x:v>-20.710815881222597</x:v>
      </x:c>
      <x:c r="K140" s="11" t="n">
        <x:f>IF(H140&gt;0,I140/H140,"")</x:f>
        <x:v>0.08806376708172818</x:v>
      </x:c>
      <x:c r="L140" s="12" t="n">
        <x:v>4774.27</x:v>
      </x:c>
      <x:c r="M140" s="12" t="n">
        <x:v>420.44</x:v>
      </x:c>
      <x:c r="N140" s="12" t="n">
        <x:f>M140-L140</x:f>
        <x:v>-4353.830000000001</x:v>
      </x:c>
      <x:c r="O140" s="3" t="str">
        <x:v>Anexo IX</x:v>
      </x:c>
    </x:row>
    <x:row r="141" ht="34" customHeight="1">
      <x:c r="A141" s="3" t="str">
        <x:v>Junho</x:v>
      </x:c>
      <x:c r="B141" s="3" t="str">
        <x:v>O&amp;M</x:v>
      </x:c>
      <x:c r="C141" s="3" t="str">
        <x:v>PRODUÇÃO</x:v>
      </x:c>
      <x:c r="D141" s="3" t="str">
        <x:v>5032000216</x:v>
      </x:c>
      <x:c r="E141" s="9" t="str">
        <x:v>RET FLY TAP /CRUZAM AEREO LV</x:v>
      </x:c>
      <x:c r="F141" s="3" t="str">
        <x:v>UNIDADE</x:v>
      </x:c>
      <x:c r="G141" s="10" t="n">
        <x:v>168</x:v>
      </x:c>
      <x:c r="H141" s="10" t="n">
        <x:f>IF(G141="","",G141/12)</x:f>
        <x:v>14</x:v>
      </x:c>
      <x:c r="I141" s="10" t="n">
        <x:v>17</x:v>
      </x:c>
      <x:c r="J141" s="10" t="n">
        <x:f>IF(H141="","",I141-H141)</x:f>
        <x:v>3</x:v>
      </x:c>
      <x:c r="K141" s="11" t="n">
        <x:f>IF(H141&gt;0,I141/H141,"")</x:f>
        <x:v>1.2142857142857142</x:v>
      </x:c>
      <x:c r="L141" s="12" t="n">
        <x:v>4609.08</x:v>
      </x:c>
      <x:c r="M141" s="12" t="n">
        <x:v>5596.74</x:v>
      </x:c>
      <x:c r="N141" s="12" t="n">
        <x:f>M141-L141</x:f>
        <x:v>987.6599999999999</x:v>
      </x:c>
      <x:c r="O141" s="3" t="str">
        <x:v>Anexo IX</x:v>
      </x:c>
    </x:row>
    <x:row r="142" ht="34" customHeight="1">
      <x:c r="A142" s="3" t="str">
        <x:v>Junho</x:v>
      </x:c>
      <x:c r="B142" s="3" t="str">
        <x:v>O&amp;M</x:v>
      </x:c>
      <x:c r="C142" s="3" t="str">
        <x:v>PRODUÇÃO</x:v>
      </x:c>
      <x:c r="D142" s="3" t="str">
        <x:v>5035000059</x:v>
      </x:c>
      <x:c r="E142" s="9" t="str">
        <x:v>PODA ARV MEDIO PT &gt;6&lt;12M ELEV 2ME PO LV</x:v>
      </x:c>
      <x:c r="F142" s="3" t="str">
        <x:v>UNIDADE</x:v>
      </x:c>
      <x:c r="G142" s="10" t="n">
        <x:v>289.8599159811053</x:v>
      </x:c>
      <x:c r="H142" s="10" t="n">
        <x:f>IF(G142="","",G142/12)</x:f>
        <x:v>24.154992998425442</x:v>
      </x:c>
      <x:c r="I142" s="10" t="n">
        <x:v>0</x:v>
      </x:c>
      <x:c r="J142" s="10" t="n">
        <x:f>IF(H142="","",I142-H142)</x:f>
        <x:v>-24.154992998425442</x:v>
      </x:c>
      <x:c r="K142" s="11" t="n">
        <x:f>IF(H142&gt;0,I142/H142,"")</x:f>
        <x:v>0</x:v>
      </x:c>
      <x:c r="L142" s="12" t="n">
        <x:v>4602.98</x:v>
      </x:c>
      <x:c r="M142" s="12" t="n">
        <x:v>0</x:v>
      </x:c>
      <x:c r="N142" s="12" t="n">
        <x:f>M142-L142</x:f>
        <x:v>-4602.98</x:v>
      </x:c>
      <x:c r="O142" s="3" t="str">
        <x:v>Anexo IX</x:v>
      </x:c>
    </x:row>
    <x:row r="143" ht="34" customHeight="1">
      <x:c r="A143" s="3" t="str">
        <x:v>Junho</x:v>
      </x:c>
      <x:c r="B143" s="3" t="str">
        <x:v>O&amp;M</x:v>
      </x:c>
      <x:c r="C143" s="3" t="str">
        <x:v>PRODUÇÃO</x:v>
      </x:c>
      <x:c r="D143" s="3" t="str">
        <x:v>5021000146</x:v>
      </x:c>
      <x:c r="E143" s="9" t="str">
        <x:v>RET ESTR PRI 1F ANC/AMA DP S/CRUZ LM</x:v>
      </x:c>
      <x:c r="F143" s="3" t="str">
        <x:v>CONJUNTO</x:v>
      </x:c>
      <x:c r="G143" s="10" t="n">
        <x:v>154.66666666666669</x:v>
      </x:c>
      <x:c r="H143" s="10" t="n">
        <x:f>IF(G143="","",G143/12)</x:f>
        <x:v>12.888888888888891</x:v>
      </x:c>
      <x:c r="I143" s="10" t="n">
        <x:v>29</x:v>
      </x:c>
      <x:c r="J143" s="10" t="n">
        <x:f>IF(H143="","",I143-H143)</x:f>
        <x:v>16.111111111111107</x:v>
      </x:c>
      <x:c r="K143" s="11" t="n">
        <x:f>IF(H143&gt;0,I143/H143,"")</x:f>
        <x:v>2.2499999999999996</x:v>
      </x:c>
      <x:c r="L143" s="12" t="n">
        <x:v>4574.4</x:v>
      </x:c>
      <x:c r="M143" s="12" t="n">
        <x:v>10292.39</x:v>
      </x:c>
      <x:c r="N143" s="12" t="n">
        <x:f>M143-L143</x:f>
        <x:v>5717.99</x:v>
      </x:c>
      <x:c r="O143" s="3" t="str">
        <x:v>Anexo IX</x:v>
      </x:c>
    </x:row>
    <x:row r="144" ht="34" customHeight="1">
      <x:c r="A144" s="3" t="str">
        <x:v>Junho</x:v>
      </x:c>
      <x:c r="B144" s="3" t="str">
        <x:v>O&amp;M</x:v>
      </x:c>
      <x:c r="C144" s="3" t="str">
        <x:v>PRODUÇÃO</x:v>
      </x:c>
      <x:c r="D144" s="3" t="str">
        <x:v>5400099204</x:v>
      </x:c>
      <x:c r="E144" s="9" t="str">
        <x:v>IMPLANT TALA (REFORCO POSTE MAD) BASE LM</x:v>
      </x:c>
      <x:c r="F144" s="3" t="str">
        <x:v>UNIDADE</x:v>
      </x:c>
      <x:c r="G144" s="10" t="n">
        <x:v>50</x:v>
      </x:c>
      <x:c r="H144" s="10" t="n">
        <x:f>IF(G144="","",G144/12)</x:f>
        <x:v>4.166666666666667</x:v>
      </x:c>
      <x:c r="I144" s="10" t="n">
        <x:v>40</x:v>
      </x:c>
      <x:c r="J144" s="10" t="n">
        <x:f>IF(H144="","",I144-H144)</x:f>
        <x:v>35.833333333333336</x:v>
      </x:c>
      <x:c r="K144" s="11" t="n">
        <x:f>IF(H144&gt;0,I144/H144,"")</x:f>
        <x:v>9.6</x:v>
      </x:c>
      <x:c r="L144" s="12" t="n">
        <x:v>4403.54</x:v>
      </x:c>
      <x:c r="M144" s="12" t="n">
        <x:v>42274</x:v>
      </x:c>
      <x:c r="N144" s="12" t="n">
        <x:f>M144-L144</x:f>
        <x:v>37870.46</x:v>
      </x:c>
      <x:c r="O144" s="3" t="str">
        <x:v>Anexo IX</x:v>
      </x:c>
    </x:row>
    <x:row r="145" ht="34" customHeight="1">
      <x:c r="A145" s="3" t="str">
        <x:v>Junho</x:v>
      </x:c>
      <x:c r="B145" s="3" t="str">
        <x:v>O&amp;M</x:v>
      </x:c>
      <x:c r="C145" s="3" t="str">
        <x:v>PRODUÇÃO</x:v>
      </x:c>
      <x:c r="D145" s="3" t="str">
        <x:v>5031200320</x:v>
      </x:c>
      <x:c r="E145" s="9" t="str">
        <x:v>INST ESTR PRI 1F SUSP/PAS DP S/CRUZ LV</x:v>
      </x:c>
      <x:c r="F145" s="3" t="str">
        <x:v>UNIDADE</x:v>
      </x:c>
      <x:c r="G145" s="10" t="n">
        <x:v>185.58666666666667</x:v>
      </x:c>
      <x:c r="H145" s="10" t="n">
        <x:f>IF(G145="","",G145/12)</x:f>
        <x:v>15.465555555555556</x:v>
      </x:c>
      <x:c r="I145" s="10" t="n">
        <x:v>0</x:v>
      </x:c>
      <x:c r="J145" s="10" t="n">
        <x:f>IF(H145="","",I145-H145)</x:f>
        <x:v>-15.465555555555556</x:v>
      </x:c>
      <x:c r="K145" s="11" t="n">
        <x:f>IF(H145&gt;0,I145/H145,"")</x:f>
        <x:v>0</x:v>
      </x:c>
      <x:c r="L145" s="12" t="n">
        <x:v>4120.49</x:v>
      </x:c>
      <x:c r="M145" s="12" t="n">
        <x:v>0</x:v>
      </x:c>
      <x:c r="N145" s="12" t="n">
        <x:f>M145-L145</x:f>
        <x:v>-4120.49</x:v>
      </x:c>
      <x:c r="O145" s="3" t="str">
        <x:v>Anexo IX</x:v>
      </x:c>
    </x:row>
    <x:row r="146" ht="34" customHeight="1">
      <x:c r="A146" s="3" t="str">
        <x:v>Junho</x:v>
      </x:c>
      <x:c r="B146" s="3" t="str">
        <x:v>O&amp;M</x:v>
      </x:c>
      <x:c r="C146" s="3" t="str">
        <x:v>PRODUÇÃO</x:v>
      </x:c>
      <x:c r="D146" s="3" t="str">
        <x:v>5021000147</x:v>
      </x:c>
      <x:c r="E146" s="9" t="str">
        <x:v>INST ESTR PRI 2/3F SUS/PAS SP S/CRUZ LM</x:v>
      </x:c>
      <x:c r="F146" s="3" t="str">
        <x:v>CONJUNTO</x:v>
      </x:c>
      <x:c r="G146" s="10" t="n">
        <x:v>104</x:v>
      </x:c>
      <x:c r="H146" s="10" t="n">
        <x:f>IF(G146="","",G146/12)</x:f>
        <x:v>8.666666666666666</x:v>
      </x:c>
      <x:c r="I146" s="10" t="n">
        <x:v>1</x:v>
      </x:c>
      <x:c r="J146" s="10" t="n">
        <x:f>IF(H146="","",I146-H146)</x:f>
        <x:v>-7.666666666666666</x:v>
      </x:c>
      <x:c r="K146" s="11" t="n">
        <x:f>IF(H146&gt;0,I146/H146,"")</x:f>
        <x:v>0.11538461538461539</x:v>
      </x:c>
      <x:c r="L146" s="12" t="n">
        <x:v>4108</x:v>
      </x:c>
      <x:c r="M146" s="12" t="n">
        <x:v>474</x:v>
      </x:c>
      <x:c r="N146" s="12" t="n">
        <x:f>M146-L146</x:f>
        <x:v>-3634</x:v>
      </x:c>
      <x:c r="O146" s="3" t="str">
        <x:v>Anexo IX</x:v>
      </x:c>
    </x:row>
    <x:row r="147" ht="34" customHeight="1">
      <x:c r="A147" s="3" t="str">
        <x:v>Junho</x:v>
      </x:c>
      <x:c r="B147" s="3" t="str">
        <x:v>O&amp;M</x:v>
      </x:c>
      <x:c r="C147" s="3" t="str">
        <x:v>PRODUÇÃO</x:v>
      </x:c>
      <x:c r="D147" s="3" t="str">
        <x:v>5034000052</x:v>
      </x:c>
      <x:c r="E147" s="9" t="str">
        <x:v>VERIFICAR SEQUENCIA DE FASE(BT OU MT) LV</x:v>
      </x:c>
      <x:c r="F147" s="3" t="str">
        <x:v>UNIDADE</x:v>
      </x:c>
      <x:c r="G147" s="10" t="n">
        <x:v>101</x:v>
      </x:c>
      <x:c r="H147" s="10" t="n">
        <x:f>IF(G147="","",G147/12)</x:f>
        <x:v>8.416666666666666</x:v>
      </x:c>
      <x:c r="I147" s="10" t="n">
        <x:v>0</x:v>
      </x:c>
      <x:c r="J147" s="10" t="n">
        <x:f>IF(H147="","",I147-H147)</x:f>
        <x:v>-8.416666666666666</x:v>
      </x:c>
      <x:c r="K147" s="11" t="n">
        <x:f>IF(H147&gt;0,I147/H147,"")</x:f>
        <x:v>0</x:v>
      </x:c>
      <x:c r="L147" s="12" t="n">
        <x:v>4001.03</x:v>
      </x:c>
      <x:c r="M147" s="12" t="n">
        <x:v>0</x:v>
      </x:c>
      <x:c r="N147" s="12" t="n">
        <x:f>M147-L147</x:f>
        <x:v>-4001.03</x:v>
      </x:c>
      <x:c r="O147" s="3" t="str">
        <x:v>Anexo IX</x:v>
      </x:c>
    </x:row>
    <x:row r="148" ht="34" customHeight="1">
      <x:c r="A148" s="3" t="str">
        <x:v>Junho</x:v>
      </x:c>
      <x:c r="B148" s="3" t="str">
        <x:v>O&amp;M</x:v>
      </x:c>
      <x:c r="C148" s="3" t="str">
        <x:v>PRODUÇÃO</x:v>
      </x:c>
      <x:c r="D148" s="3" t="str">
        <x:v>5021200049</x:v>
      </x:c>
      <x:c r="E148" s="9" t="str">
        <x:v>RET ISOLAD DISCO/ANCORAGEM LM</x:v>
      </x:c>
      <x:c r="F148" s="3" t="str">
        <x:v>CONJUNTO</x:v>
      </x:c>
      <x:c r="G148" s="10" t="n">
        <x:v>228</x:v>
      </x:c>
      <x:c r="H148" s="10" t="n">
        <x:f>IF(G148="","",G148/12)</x:f>
        <x:v>19</x:v>
      </x:c>
      <x:c r="I148" s="10" t="n">
        <x:v>7</x:v>
      </x:c>
      <x:c r="J148" s="10" t="n">
        <x:f>IF(H148="","",I148-H148)</x:f>
        <x:v>-12</x:v>
      </x:c>
      <x:c r="K148" s="11" t="n">
        <x:f>IF(H148&gt;0,I148/H148,"")</x:f>
        <x:v>0.3684210526315789</x:v>
      </x:c>
      <x:c r="L148" s="12" t="n">
        <x:v>3978.6</x:v>
      </x:c>
      <x:c r="M148" s="12" t="n">
        <x:v>1465.79</x:v>
      </x:c>
      <x:c r="N148" s="12" t="n">
        <x:f>M148-L148</x:f>
        <x:v>-2512.81</x:v>
      </x:c>
      <x:c r="O148" s="3" t="str">
        <x:v>Anexo IX</x:v>
      </x:c>
    </x:row>
    <x:row r="149" ht="34" customHeight="1">
      <x:c r="A149" s="3" t="str">
        <x:v>Junho</x:v>
      </x:c>
      <x:c r="B149" s="3" t="str">
        <x:v>O&amp;M</x:v>
      </x:c>
      <x:c r="C149" s="3" t="str">
        <x:v>PRODUÇÃO</x:v>
      </x:c>
      <x:c r="D149" s="3" t="str">
        <x:v>5031200322</x:v>
      </x:c>
      <x:c r="E149" s="9" t="str">
        <x:v>INST ESTR PRI 1F ANC/AMA SP S/CRUZ LV</x:v>
      </x:c>
      <x:c r="F149" s="3" t="str">
        <x:v>UNIDADE</x:v>
      </x:c>
      <x:c r="G149" s="10" t="n">
        <x:v>185.58666666666667</x:v>
      </x:c>
      <x:c r="H149" s="10" t="n">
        <x:f>IF(G149="","",G149/12)</x:f>
        <x:v>15.465555555555556</x:v>
      </x:c>
      <x:c r="I149" s="10" t="n">
        <x:v>4</x:v>
      </x:c>
      <x:c r="J149" s="10" t="n">
        <x:f>IF(H149="","",I149-H149)</x:f>
        <x:v>-11.465555555555556</x:v>
      </x:c>
      <x:c r="K149" s="11" t="n">
        <x:f>IF(H149&gt;0,I149/H149,"")</x:f>
        <x:v>0.2586392700625045</x:v>
      </x:c>
      <x:c r="L149" s="12" t="n">
        <x:v>3826.49</x:v>
      </x:c>
      <x:c r="M149" s="12" t="n">
        <x:v>989.68</x:v>
      </x:c>
      <x:c r="N149" s="12" t="n">
        <x:f>M149-L149</x:f>
        <x:v>-2836.81</x:v>
      </x:c>
      <x:c r="O149" s="3" t="str">
        <x:v>Anexo IX</x:v>
      </x:c>
    </x:row>
    <x:row r="150" ht="34" customHeight="1">
      <x:c r="A150" s="3" t="str">
        <x:v>Junho</x:v>
      </x:c>
      <x:c r="B150" s="3" t="str">
        <x:v>O&amp;M</x:v>
      </x:c>
      <x:c r="C150" s="3" t="str">
        <x:v>PRODUÇÃO</x:v>
      </x:c>
      <x:c r="D150" s="3" t="str">
        <x:v>5031300113</x:v>
      </x:c>
      <x:c r="E150" s="9" t="str">
        <x:v>RET ISOLAD DISCO/ANCORAGEM LV</x:v>
      </x:c>
      <x:c r="F150" s="3" t="str">
        <x:v>CONJUNTO</x:v>
      </x:c>
      <x:c r="G150" s="10" t="n">
        <x:v>177.78666666666666</x:v>
      </x:c>
      <x:c r="H150" s="10" t="n">
        <x:f>IF(G150="","",G150/12)</x:f>
        <x:v>14.815555555555555</x:v>
      </x:c>
      <x:c r="I150" s="10" t="n">
        <x:v>2</x:v>
      </x:c>
      <x:c r="J150" s="10" t="n">
        <x:f>IF(H150="","",I150-H150)</x:f>
        <x:v>-12.815555555555555</x:v>
      </x:c>
      <x:c r="K150" s="11" t="n">
        <x:f>IF(H150&gt;0,I150/H150,"")</x:f>
        <x:v>0.13499325033748313</x:v>
      </x:c>
      <x:c r="L150" s="12" t="n">
        <x:v>3771.3</x:v>
      </x:c>
      <x:c r="M150" s="12" t="n">
        <x:v>509.1</x:v>
      </x:c>
      <x:c r="N150" s="12" t="n">
        <x:f>M150-L150</x:f>
        <x:v>-3262.2000000000003</x:v>
      </x:c>
      <x:c r="O150" s="3" t="str">
        <x:v>Anexo IX</x:v>
      </x:c>
    </x:row>
    <x:row r="151" ht="34" customHeight="1">
      <x:c r="A151" s="3" t="str">
        <x:v>Junho</x:v>
      </x:c>
      <x:c r="B151" s="3" t="str">
        <x:v>O&amp;M</x:v>
      </x:c>
      <x:c r="C151" s="3" t="str">
        <x:v>PRODUÇÃO</x:v>
      </x:c>
      <x:c r="D151" s="3" t="str">
        <x:v>5025300384</x:v>
      </x:c>
      <x:c r="E151" s="9" t="str">
        <x:v>RET ESPACADOR/AFASTADOR REDE PRI/SEC LM</x:v>
      </x:c>
      <x:c r="F151" s="3" t="str">
        <x:v>CONJUNTO</x:v>
      </x:c>
      <x:c r="G151" s="10" t="n">
        <x:v>246.66666666666669</x:v>
      </x:c>
      <x:c r="H151" s="10" t="n">
        <x:f>IF(G151="","",G151/12)</x:f>
        <x:v>20.555555555555557</x:v>
      </x:c>
      <x:c r="I151" s="10" t="n">
        <x:v>1</x:v>
      </x:c>
      <x:c r="J151" s="10" t="n">
        <x:f>IF(H151="","",I151-H151)</x:f>
        <x:v>-19.555555555555557</x:v>
      </x:c>
      <x:c r="K151" s="11" t="n">
        <x:f>IF(H151&gt;0,I151/H151,"")</x:f>
        <x:v>0.048648648648648644</x:v>
      </x:c>
      <x:c r="L151" s="12" t="n">
        <x:v>3242.43</x:v>
      </x:c>
      <x:c r="M151" s="12" t="n">
        <x:v>157.74</x:v>
      </x:c>
      <x:c r="N151" s="12" t="n">
        <x:f>M151-L151</x:f>
        <x:v>-3084.6899999999996</x:v>
      </x:c>
      <x:c r="O151" s="3" t="str">
        <x:v>Anexo IX</x:v>
      </x:c>
    </x:row>
    <x:row r="152" ht="34" customHeight="1">
      <x:c r="A152" s="3" t="str">
        <x:v>Junho</x:v>
      </x:c>
      <x:c r="B152" s="3" t="str">
        <x:v>O&amp;M</x:v>
      </x:c>
      <x:c r="C152" s="3" t="str">
        <x:v>PRODUÇÃO</x:v>
      </x:c>
      <x:c r="D152" s="3" t="str">
        <x:v>5025300166</x:v>
      </x:c>
      <x:c r="E152" s="9" t="str">
        <x:v>INST CHAVE FUSIVEL RELIG LM</x:v>
      </x:c>
      <x:c r="F152" s="3" t="str">
        <x:v>UNIDADE</x:v>
      </x:c>
      <x:c r="G152" s="10" t="n">
        <x:v>50</x:v>
      </x:c>
      <x:c r="H152" s="10" t="n">
        <x:f>IF(G152="","",G152/12)</x:f>
        <x:v>4.166666666666667</x:v>
      </x:c>
      <x:c r="I152" s="10" t="n">
        <x:v>4</x:v>
      </x:c>
      <x:c r="J152" s="10" t="n">
        <x:f>IF(H152="","",I152-H152)</x:f>
        <x:v>-0.16666666666666696</x:v>
      </x:c>
      <x:c r="K152" s="11" t="n">
        <x:f>IF(H152&gt;0,I152/H152,"")</x:f>
        <x:v>0.96</x:v>
      </x:c>
      <x:c r="L152" s="12" t="n">
        <x:v>3211.75</x:v>
      </x:c>
      <x:c r="M152" s="12" t="n">
        <x:v>3083.28</x:v>
      </x:c>
      <x:c r="N152" s="12" t="n">
        <x:f>M152-L152</x:f>
        <x:v>-128.4699999999998</x:v>
      </x:c>
      <x:c r="O152" s="3" t="str">
        <x:v>Anexo IX</x:v>
      </x:c>
    </x:row>
    <x:row r="153" ht="34" customHeight="1">
      <x:c r="A153" s="3" t="str">
        <x:v>Junho</x:v>
      </x:c>
      <x:c r="B153" s="3" t="str">
        <x:v>O&amp;M</x:v>
      </x:c>
      <x:c r="C153" s="3" t="str">
        <x:v>PRODUÇÃO</x:v>
      </x:c>
      <x:c r="D153" s="3" t="str">
        <x:v>5022000249</x:v>
      </x:c>
      <x:c r="E153" s="9" t="str">
        <x:v>INST AMARRACAO COND NU/MULTIP/PROTEG LM</x:v>
      </x:c>
      <x:c r="F153" s="3" t="str">
        <x:v>UNIDADE</x:v>
      </x:c>
      <x:c r="G153" s="10" t="n">
        <x:v>156.79193036884487</x:v>
      </x:c>
      <x:c r="H153" s="10" t="n">
        <x:f>IF(G153="","",G153/12)</x:f>
        <x:v>13.06599419740374</x:v>
      </x:c>
      <x:c r="I153" s="10" t="n">
        <x:v>0</x:v>
      </x:c>
      <x:c r="J153" s="10" t="n">
        <x:f>IF(H153="","",I153-H153)</x:f>
        <x:v>-13.06599419740374</x:v>
      </x:c>
      <x:c r="K153" s="11" t="n">
        <x:f>IF(H153&gt;0,I153/H153,"")</x:f>
        <x:v>0</x:v>
      </x:c>
      <x:c r="L153" s="12" t="n">
        <x:v>3182.48</x:v>
      </x:c>
      <x:c r="M153" s="12" t="n">
        <x:v>0</x:v>
      </x:c>
      <x:c r="N153" s="12" t="n">
        <x:f>M153-L153</x:f>
        <x:v>-3182.48</x:v>
      </x:c>
      <x:c r="O153" s="3" t="str">
        <x:v>Anexo IX</x:v>
      </x:c>
    </x:row>
    <x:row r="154" ht="34" customHeight="1">
      <x:c r="A154" s="3" t="str">
        <x:v>Junho</x:v>
      </x:c>
      <x:c r="B154" s="3" t="str">
        <x:v>O&amp;M</x:v>
      </x:c>
      <x:c r="C154" s="3" t="str">
        <x:v>PRODUÇÃO</x:v>
      </x:c>
      <x:c r="D154" s="3" t="str">
        <x:v>5022000257</x:v>
      </x:c>
      <x:c r="E154" s="9" t="str">
        <x:v>INST ESTRIBO OU GRAMPO LINHA VIVA RD LM</x:v>
      </x:c>
      <x:c r="F154" s="3" t="str">
        <x:v>UNIDADE</x:v>
      </x:c>
      <x:c r="G154" s="10" t="n">
        <x:v>194.14734568697912</x:v>
      </x:c>
      <x:c r="H154" s="10" t="n">
        <x:f>IF(G154="","",G154/12)</x:f>
        <x:v>16.178945473914926</x:v>
      </x:c>
      <x:c r="I154" s="10" t="n">
        <x:v>193</x:v>
      </x:c>
      <x:c r="J154" s="10" t="n">
        <x:f>IF(H154="","",I154-H154)</x:f>
        <x:v>176.82105452608508</x:v>
      </x:c>
      <x:c r="K154" s="11" t="n">
        <x:f>IF(H154&gt;0,I154/H154,"")</x:f>
        <x:v>11.929084025356971</x:v>
      </x:c>
      <x:c r="L154" s="12" t="n">
        <x:v>3030.48</x:v>
      </x:c>
      <x:c r="M154" s="12" t="n">
        <x:v>36150.83</x:v>
      </x:c>
      <x:c r="N154" s="12" t="n">
        <x:f>M154-L154</x:f>
        <x:v>33120.35</x:v>
      </x:c>
      <x:c r="O154" s="3" t="str">
        <x:v>Anexo IX</x:v>
      </x:c>
    </x:row>
    <x:row r="155" ht="34" customHeight="1">
      <x:c r="A155" s="3" t="str">
        <x:v>Junho</x:v>
      </x:c>
      <x:c r="B155" s="3" t="str">
        <x:v>O&amp;M</x:v>
      </x:c>
      <x:c r="C155" s="3" t="str">
        <x:v>PRODUÇÃO</x:v>
      </x:c>
      <x:c r="D155" s="3" t="str">
        <x:v>5400099189</x:v>
      </x:c>
      <x:c r="E155" s="9" t="str">
        <x:v>RET HASTE PARA-RAIOS LM</x:v>
      </x:c>
      <x:c r="F155" s="3" t="str">
        <x:v>UNIDADE</x:v>
      </x:c>
      <x:c r="G155" s="10" t="n">
        <x:v>227.32003270696814</x:v>
      </x:c>
      <x:c r="H155" s="10" t="n">
        <x:f>IF(G155="","",G155/12)</x:f>
        <x:v>18.94333605891401</x:v>
      </x:c>
      <x:c r="I155" s="10" t="n">
        <x:v>31</x:v>
      </x:c>
      <x:c r="J155" s="10" t="n">
        <x:f>IF(H155="","",I155-H155)</x:f>
        <x:v>12.05666394108599</x:v>
      </x:c>
      <x:c r="K155" s="11" t="n">
        <x:f>IF(H155&gt;0,I155/H155,"")</x:f>
        <x:v>1.6364593809448142</x:v>
      </x:c>
      <x:c r="L155" s="12" t="n">
        <x:v>2963.12</x:v>
      </x:c>
      <x:c r="M155" s="12" t="n">
        <x:v>4849.02</x:v>
      </x:c>
      <x:c r="N155" s="12" t="n">
        <x:f>M155-L155</x:f>
        <x:v>1885.9000000000005</x:v>
      </x:c>
      <x:c r="O155" s="3" t="str">
        <x:v>Anexo IX</x:v>
      </x:c>
    </x:row>
    <x:row r="156" ht="34" customHeight="1">
      <x:c r="A156" s="3" t="str">
        <x:v>Junho</x:v>
      </x:c>
      <x:c r="B156" s="3" t="str">
        <x:v>O&amp;M</x:v>
      </x:c>
      <x:c r="C156" s="3" t="str">
        <x:v>PRODUÇÃO</x:v>
      </x:c>
      <x:c r="D156" s="3" t="str">
        <x:v>5021000153</x:v>
      </x:c>
      <x:c r="E156" s="9" t="str">
        <x:v>INST ESTR PRI 2/3F ANC/AMA CRUZ DP HT LM</x:v>
      </x:c>
      <x:c r="F156" s="3" t="str">
        <x:v>CONJUNTO</x:v>
      </x:c>
      <x:c r="G156" s="10" t="n">
        <x:v>21.333333333333332</x:v>
      </x:c>
      <x:c r="H156" s="10" t="n">
        <x:f>IF(G156="","",G156/12)</x:f>
        <x:v>1.7777777777777777</x:v>
      </x:c>
      <x:c r="I156" s="10" t="n">
        <x:v>0</x:v>
      </x:c>
      <x:c r="J156" s="10" t="n">
        <x:f>IF(H156="","",I156-H156)</x:f>
        <x:v>-1.7777777777777777</x:v>
      </x:c>
      <x:c r="K156" s="11" t="n">
        <x:f>IF(H156&gt;0,I156/H156,"")</x:f>
        <x:v>0</x:v>
      </x:c>
      <x:c r="L156" s="12" t="n">
        <x:v>2925.53</x:v>
      </x:c>
      <x:c r="M156" s="12" t="n">
        <x:v>0</x:v>
      </x:c>
      <x:c r="N156" s="12" t="n">
        <x:f>M156-L156</x:f>
        <x:v>-2925.53</x:v>
      </x:c>
      <x:c r="O156" s="3" t="str">
        <x:v>Anexo IX</x:v>
      </x:c>
    </x:row>
    <x:row r="157" ht="34" customHeight="1">
      <x:c r="A157" s="3" t="str">
        <x:v>Junho</x:v>
      </x:c>
      <x:c r="B157" s="3" t="str">
        <x:v>O&amp;M</x:v>
      </x:c>
      <x:c r="C157" s="3" t="str">
        <x:v>PRODUÇÃO</x:v>
      </x:c>
      <x:c r="D157" s="3" t="str">
        <x:v>5022000262</x:v>
      </x:c>
      <x:c r="E157" s="9" t="str">
        <x:v>INST COND 2PLEX BT 1X10(10)-1X35(35) LM</x:v>
      </x:c>
      <x:c r="F157" s="3" t="str">
        <x:v>METRO</x:v>
      </x:c>
      <x:c r="G157" s="10" t="n">
        <x:v>2502.6666666666665</x:v>
      </x:c>
      <x:c r="H157" s="10" t="n">
        <x:f>IF(G157="","",G157/12)</x:f>
        <x:v>208.55555555555554</x:v>
      </x:c>
      <x:c r="I157" s="10" t="n">
        <x:v>0</x:v>
      </x:c>
      <x:c r="J157" s="10" t="n">
        <x:f>IF(H157="","",I157-H157)</x:f>
        <x:v>-208.55555555555554</x:v>
      </x:c>
      <x:c r="K157" s="11" t="n">
        <x:f>IF(H157&gt;0,I157/H157,"")</x:f>
        <x:v>0</x:v>
      </x:c>
      <x:c r="L157" s="12" t="n">
        <x:v>2769.62</x:v>
      </x:c>
      <x:c r="M157" s="12" t="n">
        <x:v>0</x:v>
      </x:c>
      <x:c r="N157" s="12" t="n">
        <x:f>M157-L157</x:f>
        <x:v>-2769.62</x:v>
      </x:c>
      <x:c r="O157" s="3" t="str">
        <x:v>Anexo IX</x:v>
      </x:c>
    </x:row>
    <x:row r="158" ht="34" customHeight="1">
      <x:c r="A158" s="3" t="str">
        <x:v>Junho</x:v>
      </x:c>
      <x:c r="B158" s="3" t="str">
        <x:v>O&amp;M</x:v>
      </x:c>
      <x:c r="C158" s="3" t="str">
        <x:v>PRODUÇÃO</x:v>
      </x:c>
      <x:c r="D158" s="3" t="str">
        <x:v>5021000157</x:v>
      </x:c>
      <x:c r="E158" s="9" t="str">
        <x:v>NIVELAR CRUZETA LM</x:v>
      </x:c>
      <x:c r="F158" s="3" t="str">
        <x:v>CONJUNTO</x:v>
      </x:c>
      <x:c r="G158" s="10" t="n">
        <x:v>64.76470446987071</x:v>
      </x:c>
      <x:c r="H158" s="10" t="n">
        <x:f>IF(G158="","",G158/12)</x:f>
        <x:v>5.397058705822559</x:v>
      </x:c>
      <x:c r="I158" s="10" t="n">
        <x:v>0</x:v>
      </x:c>
      <x:c r="J158" s="10" t="n">
        <x:f>IF(H158="","",I158-H158)</x:f>
        <x:v>-5.397058705822559</x:v>
      </x:c>
      <x:c r="K158" s="11" t="n">
        <x:f>IF(H158&gt;0,I158/H158,"")</x:f>
        <x:v>0</x:v>
      </x:c>
      <x:c r="L158" s="12" t="n">
        <x:v>2768.21</x:v>
      </x:c>
      <x:c r="M158" s="12" t="n">
        <x:v>0</x:v>
      </x:c>
      <x:c r="N158" s="12" t="n">
        <x:f>M158-L158</x:f>
        <x:v>-2768.21</x:v>
      </x:c>
      <x:c r="O158" s="3" t="str">
        <x:v>Anexo IX</x:v>
      </x:c>
    </x:row>
    <x:row r="159" ht="34" customHeight="1">
      <x:c r="A159" s="3" t="str">
        <x:v>Junho</x:v>
      </x:c>
      <x:c r="B159" s="3" t="str">
        <x:v>O&amp;M</x:v>
      </x:c>
      <x:c r="C159" s="3" t="str">
        <x:v>PRODUÇÃO</x:v>
      </x:c>
      <x:c r="D159" s="3" t="str">
        <x:v>5031200363</x:v>
      </x:c>
      <x:c r="E159" s="9" t="str">
        <x:v>INST ESTR CP RELIG DIST 1F BASE C 1F LV</x:v>
      </x:c>
      <x:c r="F159" s="3" t="str">
        <x:v>CONJUNTO</x:v>
      </x:c>
      <x:c r="G159" s="10" t="n">
        <x:v>23.4</x:v>
      </x:c>
      <x:c r="H159" s="10" t="n">
        <x:f>IF(G159="","",G159/12)</x:f>
        <x:v>1.95</x:v>
      </x:c>
      <x:c r="I159" s="10" t="n">
        <x:v>0</x:v>
      </x:c>
      <x:c r="J159" s="10" t="n">
        <x:f>IF(H159="","",I159-H159)</x:f>
        <x:v>-1.95</x:v>
      </x:c>
      <x:c r="K159" s="11" t="n">
        <x:f>IF(H159&gt;0,I159/H159,"")</x:f>
        <x:v>0</x:v>
      </x:c>
      <x:c r="L159" s="12" t="n">
        <x:v>2728.71</x:v>
      </x:c>
      <x:c r="M159" s="12" t="n">
        <x:v>0</x:v>
      </x:c>
      <x:c r="N159" s="12" t="n">
        <x:f>M159-L159</x:f>
        <x:v>-2728.71</x:v>
      </x:c>
      <x:c r="O159" s="3" t="str">
        <x:v>Anexo IX</x:v>
      </x:c>
    </x:row>
    <x:row r="160" ht="34" customHeight="1">
      <x:c r="A160" s="3" t="str">
        <x:v>Junho</x:v>
      </x:c>
      <x:c r="B160" s="3" t="str">
        <x:v>O&amp;M</x:v>
      </x:c>
      <x:c r="C160" s="3" t="str">
        <x:v>PRODUÇÃO</x:v>
      </x:c>
      <x:c r="D160" s="3" t="str">
        <x:v>5031200324</x:v>
      </x:c>
      <x:c r="E160" s="9" t="str">
        <x:v>INST ESTR PRI 1F ANC/AMA DP S/CRUZ LV</x:v>
      </x:c>
      <x:c r="F160" s="3" t="str">
        <x:v>UNIDADE</x:v>
      </x:c>
      <x:c r="G160" s="10" t="n">
        <x:v>65.33333333333334</x:v>
      </x:c>
      <x:c r="H160" s="10" t="n">
        <x:f>IF(G160="","",G160/12)</x:f>
        <x:v>5.4444444444444455</x:v>
      </x:c>
      <x:c r="I160" s="10" t="n">
        <x:v>0</x:v>
      </x:c>
      <x:c r="J160" s="10" t="n">
        <x:f>IF(H160="","",I160-H160)</x:f>
        <x:v>-5.4444444444444455</x:v>
      </x:c>
      <x:c r="K160" s="11" t="n">
        <x:f>IF(H160&gt;0,I160/H160,"")</x:f>
        <x:v>0</x:v>
      </x:c>
      <x:c r="L160" s="12" t="n">
        <x:v>2726.25</x:v>
      </x:c>
      <x:c r="M160" s="12" t="n">
        <x:v>0</x:v>
      </x:c>
      <x:c r="N160" s="12" t="n">
        <x:f>M160-L160</x:f>
        <x:v>-2726.25</x:v>
      </x:c>
      <x:c r="O160" s="3" t="str">
        <x:v>Anexo IX</x:v>
      </x:c>
    </x:row>
    <x:row r="161" ht="34" customHeight="1">
      <x:c r="A161" s="3" t="str">
        <x:v>Junho</x:v>
      </x:c>
      <x:c r="B161" s="3" t="str">
        <x:v>O&amp;M</x:v>
      </x:c>
      <x:c r="C161" s="3" t="str">
        <x:v>PRODUÇÃO</x:v>
      </x:c>
      <x:c r="D161" s="3" t="str">
        <x:v>5025300125</x:v>
      </x:c>
      <x:c r="E161" s="9" t="str">
        <x:v>RET REGULADOR TENSAO 3F POSTE/PLATAF LM</x:v>
      </x:c>
      <x:c r="F161" s="3" t="str">
        <x:v>UNIDADE</x:v>
      </x:c>
      <x:c r="G161" s="10" t="n">
        <x:v>25</x:v>
      </x:c>
      <x:c r="H161" s="10" t="n">
        <x:f>IF(G161="","",G161/12)</x:f>
        <x:v>2.0833333333333335</x:v>
      </x:c>
      <x:c r="I161" s="10" t="n">
        <x:v>0</x:v>
      </x:c>
      <x:c r="J161" s="10" t="n">
        <x:f>IF(H161="","",I161-H161)</x:f>
        <x:v>-2.0833333333333335</x:v>
      </x:c>
      <x:c r="K161" s="11" t="n">
        <x:f>IF(H161&gt;0,I161/H161,"")</x:f>
        <x:v>0</x:v>
      </x:c>
      <x:c r="L161" s="12" t="n">
        <x:v>2692.79</x:v>
      </x:c>
      <x:c r="M161" s="12" t="n">
        <x:v>0</x:v>
      </x:c>
      <x:c r="N161" s="12" t="n">
        <x:f>M161-L161</x:f>
        <x:v>-2692.79</x:v>
      </x:c>
      <x:c r="O161" s="3" t="str">
        <x:v>Anexo IX</x:v>
      </x:c>
    </x:row>
    <x:row r="162" ht="34" customHeight="1">
      <x:c r="A162" s="3" t="str">
        <x:v>Junho</x:v>
      </x:c>
      <x:c r="B162" s="3" t="str">
        <x:v>O&amp;M</x:v>
      </x:c>
      <x:c r="C162" s="3" t="str">
        <x:v>PRODUÇÃO</x:v>
      </x:c>
      <x:c r="D162" s="3" t="str">
        <x:v>5025300164</x:v>
      </x:c>
      <x:c r="E162" s="9" t="str">
        <x:v>INST ESTR CP PARA-RAIOS MT LM</x:v>
      </x:c>
      <x:c r="F162" s="3" t="str">
        <x:v>CONJUNTO</x:v>
      </x:c>
      <x:c r="G162" s="10" t="n">
        <x:v>33.33781414522558</x:v>
      </x:c>
      <x:c r="H162" s="10" t="n">
        <x:f>IF(G162="","",G162/12)</x:f>
        <x:v>2.7781511787687982</x:v>
      </x:c>
      <x:c r="I162" s="10" t="n">
        <x:v>5</x:v>
      </x:c>
      <x:c r="J162" s="10" t="n">
        <x:f>IF(H162="","",I162-H162)</x:f>
        <x:v>2.2218488212312018</x:v>
      </x:c>
      <x:c r="K162" s="11" t="n">
        <x:f>IF(H162&gt;0,I162/H162,"")</x:f>
        <x:v>1.799758068679281</x:v>
      </x:c>
      <x:c r="L162" s="12" t="n">
        <x:v>2649.77</x:v>
      </x:c>
      <x:c r="M162" s="12" t="n">
        <x:v>4768.95</x:v>
      </x:c>
      <x:c r="N162" s="12" t="n">
        <x:f>M162-L162</x:f>
        <x:v>2119.18</x:v>
      </x:c>
      <x:c r="O162" s="3" t="str">
        <x:v>Anexo IX</x:v>
      </x:c>
    </x:row>
    <x:row r="163" ht="34" customHeight="1">
      <x:c r="A163" s="3" t="str">
        <x:v>Junho</x:v>
      </x:c>
      <x:c r="B163" s="3" t="str">
        <x:v>O&amp;M</x:v>
      </x:c>
      <x:c r="C163" s="3" t="str">
        <x:v>PRODUÇÃO</x:v>
      </x:c>
      <x:c r="D163" s="3" t="str">
        <x:v>5035000067</x:v>
      </x:c>
      <x:c r="E163" s="9" t="str">
        <x:v>PODA PALMEIRA&gt;6&lt;12M RED MT LAT 1ML PO LV</x:v>
      </x:c>
      <x:c r="F163" s="3" t="str">
        <x:v>UNIDADE</x:v>
      </x:c>
      <x:c r="G163" s="10" t="n">
        <x:v>296.327378609487</x:v>
      </x:c>
      <x:c r="H163" s="10" t="n">
        <x:f>IF(G163="","",G163/12)</x:f>
        <x:v>24.69394821745725</x:v>
      </x:c>
      <x:c r="I163" s="10" t="n">
        <x:v>2</x:v>
      </x:c>
      <x:c r="J163" s="10" t="n">
        <x:f>IF(H163="","",I163-H163)</x:f>
        <x:v>-22.69394821745725</x:v>
      </x:c>
      <x:c r="K163" s="11" t="n">
        <x:f>IF(H163&gt;0,I163/H163,"")</x:f>
        <x:v>0.0809915037639105</x:v>
      </x:c>
      <x:c r="L163" s="12" t="n">
        <x:v>2413.09</x:v>
      </x:c>
      <x:c r="M163" s="12" t="n">
        <x:v>195.44</x:v>
      </x:c>
      <x:c r="N163" s="12" t="n">
        <x:f>M163-L163</x:f>
        <x:v>-2217.65</x:v>
      </x:c>
      <x:c r="O163" s="3" t="str">
        <x:v>Anexo IX</x:v>
      </x:c>
    </x:row>
    <x:row r="164" ht="34" customHeight="1">
      <x:c r="A164" s="3" t="str">
        <x:v>Junho</x:v>
      </x:c>
      <x:c r="B164" s="3" t="str">
        <x:v>O&amp;M</x:v>
      </x:c>
      <x:c r="C164" s="3" t="str">
        <x:v>PRODUÇÃO</x:v>
      </x:c>
      <x:c r="D164" s="3" t="str">
        <x:v>5025300226</x:v>
      </x:c>
      <x:c r="E164" s="9" t="str">
        <x:v>RET RELIGADOR DIST 1F BASE C LM</x:v>
      </x:c>
      <x:c r="F164" s="3" t="str">
        <x:v>UNIDADE</x:v>
      </x:c>
      <x:c r="G164" s="10" t="n">
        <x:v>62.66666666666667</x:v>
      </x:c>
      <x:c r="H164" s="10" t="n">
        <x:f>IF(G164="","",G164/12)</x:f>
        <x:v>5.222222222222222</x:v>
      </x:c>
      <x:c r="I164" s="10" t="n">
        <x:v>0</x:v>
      </x:c>
      <x:c r="J164" s="10" t="n">
        <x:f>IF(H164="","",I164-H164)</x:f>
        <x:v>-5.222222222222222</x:v>
      </x:c>
      <x:c r="K164" s="11" t="n">
        <x:f>IF(H164&gt;0,I164/H164,"")</x:f>
        <x:v>0</x:v>
      </x:c>
      <x:c r="L164" s="12" t="n">
        <x:v>2290.68</x:v>
      </x:c>
      <x:c r="M164" s="12" t="n">
        <x:v>0</x:v>
      </x:c>
      <x:c r="N164" s="12" t="n">
        <x:f>M164-L164</x:f>
        <x:v>-2290.68</x:v>
      </x:c>
      <x:c r="O164" s="3" t="str">
        <x:v>Anexo IX</x:v>
      </x:c>
    </x:row>
    <x:row r="165" ht="34" customHeight="1">
      <x:c r="A165" s="3" t="str">
        <x:v>Junho</x:v>
      </x:c>
      <x:c r="B165" s="3" t="str">
        <x:v>O&amp;M</x:v>
      </x:c>
      <x:c r="C165" s="3" t="str">
        <x:v>PRODUÇÃO</x:v>
      </x:c>
      <x:c r="D165" s="3" t="str">
        <x:v>5031200321</x:v>
      </x:c>
      <x:c r="E165" s="9" t="str">
        <x:v>RET ESTR PRI 1F SUSP/PAS DP S/CRUZ LV</x:v>
      </x:c>
      <x:c r="F165" s="3" t="str">
        <x:v>UNIDADE</x:v>
      </x:c>
      <x:c r="G165" s="10" t="n">
        <x:v>158.01333333333335</x:v>
      </x:c>
      <x:c r="H165" s="10" t="n">
        <x:f>IF(G165="","",G165/12)</x:f>
        <x:v>13.16777777777778</x:v>
      </x:c>
      <x:c r="I165" s="10" t="n">
        <x:v>0</x:v>
      </x:c>
      <x:c r="J165" s="10" t="n">
        <x:f>IF(H165="","",I165-H165)</x:f>
        <x:v>-13.16777777777778</x:v>
      </x:c>
      <x:c r="K165" s="11" t="n">
        <x:f>IF(H165&gt;0,I165/H165,"")</x:f>
        <x:v>0</x:v>
      </x:c>
      <x:c r="L165" s="12" t="n">
        <x:v>2255.38</x:v>
      </x:c>
      <x:c r="M165" s="12" t="n">
        <x:v>0</x:v>
      </x:c>
      <x:c r="N165" s="12" t="n">
        <x:f>M165-L165</x:f>
        <x:v>-2255.38</x:v>
      </x:c>
      <x:c r="O165" s="3" t="str">
        <x:v>Anexo IX</x:v>
      </x:c>
    </x:row>
    <x:row r="166" ht="34" customHeight="1">
      <x:c r="A166" s="3" t="str">
        <x:v>Junho</x:v>
      </x:c>
      <x:c r="B166" s="3" t="str">
        <x:v>O&amp;M</x:v>
      </x:c>
      <x:c r="C166" s="3" t="str">
        <x:v>PRODUÇÃO</x:v>
      </x:c>
      <x:c r="D166" s="3" t="str">
        <x:v>5025300399</x:v>
      </x:c>
      <x:c r="E166" s="9" t="str">
        <x:v>RET ESPACADOR LOSANGULAR RDC LM</x:v>
      </x:c>
      <x:c r="F166" s="3" t="str">
        <x:v>CONJUNTO</x:v>
      </x:c>
      <x:c r="G166" s="10" t="n">
        <x:v>161.33333333333334</x:v>
      </x:c>
      <x:c r="H166" s="10" t="n">
        <x:f>IF(G166="","",G166/12)</x:f>
        <x:v>13.444444444444445</x:v>
      </x:c>
      <x:c r="I166" s="10" t="n">
        <x:v>0</x:v>
      </x:c>
      <x:c r="J166" s="10" t="n">
        <x:f>IF(H166="","",I166-H166)</x:f>
        <x:v>-13.444444444444445</x:v>
      </x:c>
      <x:c r="K166" s="11" t="n">
        <x:f>IF(H166&gt;0,I166/H166,"")</x:f>
        <x:v>0</x:v>
      </x:c>
      <x:c r="L166" s="12" t="n">
        <x:v>2120.73</x:v>
      </x:c>
      <x:c r="M166" s="12" t="n">
        <x:v>0</x:v>
      </x:c>
      <x:c r="N166" s="12" t="n">
        <x:f>M166-L166</x:f>
        <x:v>-2120.73</x:v>
      </x:c>
      <x:c r="O166" s="3" t="str">
        <x:v>Anexo IX</x:v>
      </x:c>
    </x:row>
    <x:row r="167" ht="34" customHeight="1">
      <x:c r="A167" s="3" t="str">
        <x:v>Junho</x:v>
      </x:c>
      <x:c r="B167" s="3" t="str">
        <x:v>O&amp;M</x:v>
      </x:c>
      <x:c r="C167" s="3" t="str">
        <x:v>PRODUÇÃO</x:v>
      </x:c>
      <x:c r="D167" s="3" t="str">
        <x:v>5031200323</x:v>
      </x:c>
      <x:c r="E167" s="9" t="str">
        <x:v>RET ESTR PRI 1F ANC/AMA SP S/CRUZ LV</x:v>
      </x:c>
      <x:c r="F167" s="3" t="str">
        <x:v>UNIDADE</x:v>
      </x:c>
      <x:c r="G167" s="10" t="n">
        <x:v>158.01333333333335</x:v>
      </x:c>
      <x:c r="H167" s="10" t="n">
        <x:f>IF(G167="","",G167/12)</x:f>
        <x:v>13.16777777777778</x:v>
      </x:c>
      <x:c r="I167" s="10" t="n">
        <x:v>1</x:v>
      </x:c>
      <x:c r="J167" s="10" t="n">
        <x:f>IF(H167="","",I167-H167)</x:f>
        <x:v>-12.16777777777778</x:v>
      </x:c>
      <x:c r="K167" s="11" t="n">
        <x:f>IF(H167&gt;0,I167/H167,"")</x:f>
        <x:v>0.075942958400135</x:v>
      </x:c>
      <x:c r="L167" s="12" t="n">
        <x:v>2095.39</x:v>
      </x:c>
      <x:c r="M167" s="12" t="n">
        <x:v>159.13</x:v>
      </x:c>
      <x:c r="N167" s="12" t="n">
        <x:f>M167-L167</x:f>
        <x:v>-1936.2599999999998</x:v>
      </x:c>
      <x:c r="O167" s="3" t="str">
        <x:v>Anexo IX</x:v>
      </x:c>
    </x:row>
    <x:row r="168" ht="34" customHeight="1">
      <x:c r="A168" s="3" t="str">
        <x:v>Junho</x:v>
      </x:c>
      <x:c r="B168" s="3" t="str">
        <x:v>O&amp;M</x:v>
      </x:c>
      <x:c r="C168" s="3" t="str">
        <x:v>PRODUÇÃO</x:v>
      </x:c>
      <x:c r="D168" s="3" t="str">
        <x:v>5020200036</x:v>
      </x:c>
      <x:c r="E168" s="9" t="str">
        <x:v>INST ESTAI SUBSOLO BASE REFORCADA LM</x:v>
      </x:c>
      <x:c r="F168" s="3" t="str">
        <x:v>CONJUNTO</x:v>
      </x:c>
      <x:c r="G168" s="10" t="n">
        <x:v>72.00497784168064</x:v>
      </x:c>
      <x:c r="H168" s="10" t="n">
        <x:f>IF(G168="","",G168/12)</x:f>
        <x:v>6.000414820140054</x:v>
      </x:c>
      <x:c r="I168" s="10" t="n">
        <x:v>8</x:v>
      </x:c>
      <x:c r="J168" s="10" t="n">
        <x:f>IF(H168="","",I168-H168)</x:f>
        <x:v>1.9995851798599462</x:v>
      </x:c>
      <x:c r="K168" s="11" t="n">
        <x:f>IF(H168&gt;0,I168/H168,"")</x:f>
        <x:v>1.3332411574527234</x:v>
      </x:c>
      <x:c r="L168" s="12" t="n">
        <x:v>2052.32</x:v>
      </x:c>
      <x:c r="M168" s="12" t="n">
        <x:v>2736.24</x:v>
      </x:c>
      <x:c r="N168" s="12" t="n">
        <x:f>M168-L168</x:f>
        <x:v>683.9199999999996</x:v>
      </x:c>
      <x:c r="O168" s="3" t="str">
        <x:v>Anexo IX</x:v>
      </x:c>
    </x:row>
    <x:row r="169" ht="34" customHeight="1">
      <x:c r="A169" s="3" t="str">
        <x:v>Junho</x:v>
      </x:c>
      <x:c r="B169" s="3" t="str">
        <x:v>O&amp;M</x:v>
      </x:c>
      <x:c r="C169" s="3" t="str">
        <x:v>PRODUÇÃO</x:v>
      </x:c>
      <x:c r="D169" s="3" t="str">
        <x:v>5031200319</x:v>
      </x:c>
      <x:c r="E169" s="9" t="str">
        <x:v>RET ESTR PRI 1F SUSP/PAS SP S/CRUZ LV</x:v>
      </x:c>
      <x:c r="F169" s="3" t="str">
        <x:v>UNIDADE</x:v>
      </x:c>
      <x:c r="G169" s="10" t="n">
        <x:v>202.24</x:v>
      </x:c>
      <x:c r="H169" s="10" t="n">
        <x:f>IF(G169="","",G169/12)</x:f>
        <x:v>16.853333333333335</x:v>
      </x:c>
      <x:c r="I169" s="10" t="n">
        <x:v>0</x:v>
      </x:c>
      <x:c r="J169" s="10" t="n">
        <x:f>IF(H169="","",I169-H169)</x:f>
        <x:v>-16.853333333333335</x:v>
      </x:c>
      <x:c r="K169" s="11" t="n">
        <x:f>IF(H169&gt;0,I169/H169,"")</x:f>
        <x:v>0</x:v>
      </x:c>
      <x:c r="L169" s="12" t="n">
        <x:v>2021.05</x:v>
      </x:c>
      <x:c r="M169" s="12" t="n">
        <x:v>0</x:v>
      </x:c>
      <x:c r="N169" s="12" t="n">
        <x:f>M169-L169</x:f>
        <x:v>-2021.05</x:v>
      </x:c>
      <x:c r="O169" s="3" t="str">
        <x:v>Anexo IX</x:v>
      </x:c>
    </x:row>
    <x:row r="170" ht="34" customHeight="1">
      <x:c r="A170" s="3" t="str">
        <x:v>Junho</x:v>
      </x:c>
      <x:c r="B170" s="3" t="str">
        <x:v>O&amp;M</x:v>
      </x:c>
      <x:c r="C170" s="3" t="str">
        <x:v>PRODUÇÃO</x:v>
      </x:c>
      <x:c r="D170" s="3" t="str">
        <x:v>5022000240</x:v>
      </x:c>
      <x:c r="E170" s="9" t="str">
        <x:v>TENSIONAR COND NU COBRE &lt;= 50MM² LM</x:v>
      </x:c>
      <x:c r="F170" s="3" t="str">
        <x:v>UNIDADE</x:v>
      </x:c>
      <x:c r="G170" s="10" t="n">
        <x:v>110.7830251092405</x:v>
      </x:c>
      <x:c r="H170" s="10" t="n">
        <x:f>IF(G170="","",G170/12)</x:f>
        <x:v>9.231918759103374</x:v>
      </x:c>
      <x:c r="I170" s="10" t="n">
        <x:v>128</x:v>
      </x:c>
      <x:c r="J170" s="10" t="n">
        <x:f>IF(H170="","",I170-H170)</x:f>
        <x:v>118.76808124089662</x:v>
      </x:c>
      <x:c r="K170" s="11" t="n">
        <x:f>IF(H170&gt;0,I170/H170,"")</x:f>
        <x:v>13.864940034679385</x:v>
      </x:c>
      <x:c r="L170" s="12" t="n">
        <x:v>1928.27</x:v>
      </x:c>
      <x:c r="M170" s="12" t="n">
        <x:v>26735.36</x:v>
      </x:c>
      <x:c r="N170" s="12" t="n">
        <x:f>M170-L170</x:f>
        <x:v>24807.09</x:v>
      </x:c>
      <x:c r="O170" s="3" t="str">
        <x:v>Anexo IX</x:v>
      </x:c>
    </x:row>
    <x:row r="171" ht="34" customHeight="1">
      <x:c r="A171" s="3" t="str">
        <x:v>Junho</x:v>
      </x:c>
      <x:c r="B171" s="3" t="str">
        <x:v>O&amp;M</x:v>
      </x:c>
      <x:c r="C171" s="3" t="str">
        <x:v>PRODUÇÃO</x:v>
      </x:c>
      <x:c r="D171" s="3" t="str">
        <x:v>5021100017</x:v>
      </x:c>
      <x:c r="E171" s="9" t="str">
        <x:v>RET ESTRUT SECUNDARIA CRUZETA BT LM</x:v>
      </x:c>
      <x:c r="F171" s="3" t="str">
        <x:v>CONJUNTO</x:v>
      </x:c>
      <x:c r="G171" s="10" t="n">
        <x:v>68</x:v>
      </x:c>
      <x:c r="H171" s="10" t="n">
        <x:f>IF(G171="","",G171/12)</x:f>
        <x:v>5.666666666666667</x:v>
      </x:c>
      <x:c r="I171" s="10" t="n">
        <x:v>2</x:v>
      </x:c>
      <x:c r="J171" s="10" t="n">
        <x:f>IF(H171="","",I171-H171)</x:f>
        <x:v>-3.666666666666667</x:v>
      </x:c>
      <x:c r="K171" s="11" t="n">
        <x:f>IF(H171&gt;0,I171/H171,"")</x:f>
        <x:v>0.3529411764705882</x:v>
      </x:c>
      <x:c r="L171" s="12" t="n">
        <x:v>1807.84</x:v>
      </x:c>
      <x:c r="M171" s="12" t="n">
        <x:v>638.06</x:v>
      </x:c>
      <x:c r="N171" s="12" t="n">
        <x:f>M171-L171</x:f>
        <x:v>-1169.78</x:v>
      </x:c>
      <x:c r="O171" s="3" t="str">
        <x:v>Anexo IX</x:v>
      </x:c>
    </x:row>
    <x:row r="172" ht="34" customHeight="1">
      <x:c r="A172" s="3" t="str">
        <x:v>Junho</x:v>
      </x:c>
      <x:c r="B172" s="3" t="str">
        <x:v>O&amp;M</x:v>
      </x:c>
      <x:c r="C172" s="3" t="str">
        <x:v>PRODUÇÃO</x:v>
      </x:c>
      <x:c r="D172" s="3" t="str">
        <x:v>5022000235</x:v>
      </x:c>
      <x:c r="E172" s="9" t="str">
        <x:v>RET COND NU ALUMINIO &gt; 1/0 LM</x:v>
      </x:c>
      <x:c r="F172" s="3" t="str">
        <x:v>METRO</x:v>
      </x:c>
      <x:c r="G172" s="10" t="n">
        <x:v>7292.036258552223</x:v>
      </x:c>
      <x:c r="H172" s="10" t="n">
        <x:f>IF(G172="","",G172/12)</x:f>
        <x:v>607.6696882126853</x:v>
      </x:c>
      <x:c r="I172" s="10" t="n">
        <x:v>501</x:v>
      </x:c>
      <x:c r="J172" s="10" t="n">
        <x:f>IF(H172="","",I172-H172)</x:f>
        <x:v>-106.66968821268529</x:v>
      </x:c>
      <x:c r="K172" s="11" t="n">
        <x:f>IF(H172&gt;0,I172/H172,"")</x:f>
        <x:v>0.8244610677777452</x:v>
      </x:c>
      <x:c r="L172" s="12" t="n">
        <x:v>1677.17</x:v>
      </x:c>
      <x:c r="M172" s="12" t="n">
        <x:v>1382.76</x:v>
      </x:c>
      <x:c r="N172" s="12" t="n">
        <x:f>M172-L172</x:f>
        <x:v>-294.4100000000001</x:v>
      </x:c>
      <x:c r="O172" s="3" t="str">
        <x:v>Anexo IX</x:v>
      </x:c>
    </x:row>
    <x:row r="173" ht="34" customHeight="1">
      <x:c r="A173" s="3" t="str">
        <x:v>Junho</x:v>
      </x:c>
      <x:c r="B173" s="3" t="str">
        <x:v>O&amp;M</x:v>
      </x:c>
      <x:c r="C173" s="3" t="str">
        <x:v>PRODUÇÃO</x:v>
      </x:c>
      <x:c r="D173" s="3" t="str">
        <x:v>5400099188</x:v>
      </x:c>
      <x:c r="E173" s="9" t="str">
        <x:v>INST HASTE PARA-RAIOS LM</x:v>
      </x:c>
      <x:c r="F173" s="3" t="str">
        <x:v>UNIDADE</x:v>
      </x:c>
      <x:c r="G173" s="10" t="n">
        <x:v>60.338446718645095</x:v>
      </x:c>
      <x:c r="H173" s="10" t="n">
        <x:f>IF(G173="","",G173/12)</x:f>
        <x:v>5.028203893220424</x:v>
      </x:c>
      <x:c r="I173" s="10" t="n">
        <x:v>17</x:v>
      </x:c>
      <x:c r="J173" s="10" t="n">
        <x:f>IF(H173="","",I173-H173)</x:f>
        <x:v>11.971796106779575</x:v>
      </x:c>
      <x:c r="K173" s="11" t="n">
        <x:f>IF(H173&gt;0,I173/H173,"")</x:f>
        <x:v>3.380928928304054</x:v>
      </x:c>
      <x:c r="L173" s="12" t="n">
        <x:v>1578.35</x:v>
      </x:c>
      <x:c r="M173" s="12" t="n">
        <x:v>5336.3</x:v>
      </x:c>
      <x:c r="N173" s="12" t="n">
        <x:f>M173-L173</x:f>
        <x:v>3757.9500000000003</x:v>
      </x:c>
      <x:c r="O173" s="3" t="str">
        <x:v>Anexo IX</x:v>
      </x:c>
    </x:row>
    <x:row r="174" ht="34" customHeight="1">
      <x:c r="A174" s="3" t="str">
        <x:v>Junho</x:v>
      </x:c>
      <x:c r="B174" s="3" t="str">
        <x:v>O&amp;M</x:v>
      </x:c>
      <x:c r="C174" s="3" t="str">
        <x:v>PRODUÇÃO</x:v>
      </x:c>
      <x:c r="D174" s="3" t="str">
        <x:v>5021000154</x:v>
      </x:c>
      <x:c r="E174" s="9" t="str">
        <x:v>RET ESTR PRI 2/3F ANC/AMA CRUZ DP HT LM</x:v>
      </x:c>
      <x:c r="F174" s="3" t="str">
        <x:v>CONJUNTO</x:v>
      </x:c>
      <x:c r="G174" s="10" t="n">
        <x:v>14.666666666666668</x:v>
      </x:c>
      <x:c r="H174" s="10" t="n">
        <x:f>IF(G174="","",G174/12)</x:f>
        <x:v>1.2222222222222223</x:v>
      </x:c>
      <x:c r="I174" s="10" t="n">
        <x:v>0</x:v>
      </x:c>
      <x:c r="J174" s="10" t="n">
        <x:f>IF(H174="","",I174-H174)</x:f>
        <x:v>-1.2222222222222223</x:v>
      </x:c>
      <x:c r="K174" s="11" t="n">
        <x:f>IF(H174&gt;0,I174/H174,"")</x:f>
        <x:v>0</x:v>
      </x:c>
      <x:c r="L174" s="12" t="n">
        <x:v>1561.29</x:v>
      </x:c>
      <x:c r="M174" s="12" t="n">
        <x:v>0</x:v>
      </x:c>
      <x:c r="N174" s="12" t="n">
        <x:f>M174-L174</x:f>
        <x:v>-1561.29</x:v>
      </x:c>
      <x:c r="O174" s="3" t="str">
        <x:v>Anexo IX</x:v>
      </x:c>
    </x:row>
    <x:row r="175" ht="34" customHeight="1">
      <x:c r="A175" s="3" t="str">
        <x:v>Junho</x:v>
      </x:c>
      <x:c r="B175" s="3" t="str">
        <x:v>O&amp;M</x:v>
      </x:c>
      <x:c r="C175" s="3" t="str">
        <x:v>PRODUÇÃO</x:v>
      </x:c>
      <x:c r="D175" s="3" t="str">
        <x:v>5021000148</x:v>
      </x:c>
      <x:c r="E175" s="9" t="str">
        <x:v>RET ESTR PRI 2/3F SUS/PAS SP S/CRUZ LM</x:v>
      </x:c>
      <x:c r="F175" s="3" t="str">
        <x:v>CONJUNTO</x:v>
      </x:c>
      <x:c r="G175" s="10" t="n">
        <x:v>66.66666666666666</x:v>
      </x:c>
      <x:c r="H175" s="10" t="n">
        <x:f>IF(G175="","",G175/12)</x:f>
        <x:v>5.5555555555555545</x:v>
      </x:c>
      <x:c r="I175" s="10" t="n">
        <x:v>1</x:v>
      </x:c>
      <x:c r="J175" s="10" t="n">
        <x:f>IF(H175="","",I175-H175)</x:f>
        <x:v>-4.5555555555555545</x:v>
      </x:c>
      <x:c r="K175" s="11" t="n">
        <x:f>IF(H175&gt;0,I175/H175,"")</x:f>
        <x:v>0.18000000000000005</x:v>
      </x:c>
      <x:c r="L175" s="12" t="n">
        <x:v>1389.72</x:v>
      </x:c>
      <x:c r="M175" s="12" t="n">
        <x:v>250.15</x:v>
      </x:c>
      <x:c r="N175" s="12" t="n">
        <x:f>M175-L175</x:f>
        <x:v>-1139.57</x:v>
      </x:c>
      <x:c r="O175" s="3" t="str">
        <x:v>Anexo IX</x:v>
      </x:c>
    </x:row>
    <x:row r="176" ht="34" customHeight="1">
      <x:c r="A176" s="3" t="str">
        <x:v>Junho</x:v>
      </x:c>
      <x:c r="B176" s="3" t="str">
        <x:v>O&amp;M</x:v>
      </x:c>
      <x:c r="C176" s="3" t="str">
        <x:v>PRODUÇÃO</x:v>
      </x:c>
      <x:c r="D176" s="3" t="str">
        <x:v>5025300111</x:v>
      </x:c>
      <x:c r="E176" s="9" t="str">
        <x:v>OPERAR/MANOB CHAVE/GRAMPO LV LM</x:v>
      </x:c>
      <x:c r="F176" s="3" t="str">
        <x:v>CONJUNTO</x:v>
      </x:c>
      <x:c r="G176" s="10" t="n">
        <x:v>37.719567141361914</x:v>
      </x:c>
      <x:c r="H176" s="10" t="n">
        <x:f>IF(G176="","",G176/12)</x:f>
        <x:v>3.1432972617801593</x:v>
      </x:c>
      <x:c r="I176" s="10" t="n">
        <x:v>3</x:v>
      </x:c>
      <x:c r="J176" s="10" t="n">
        <x:f>IF(H176="","",I176-H176)</x:f>
        <x:v>-0.14329726178015934</x:v>
      </x:c>
      <x:c r="K176" s="11" t="n">
        <x:f>IF(H176&gt;0,I176/H176,"")</x:f>
        <x:v>0.9544118007792222</x:v>
      </x:c>
      <x:c r="L176" s="12" t="n">
        <x:v>1323.01</x:v>
      </x:c>
      <x:c r="M176" s="12" t="n">
        <x:v>1262.7</x:v>
      </x:c>
      <x:c r="N176" s="12" t="n">
        <x:f>M176-L176</x:f>
        <x:v>-60.309999999999945</x:v>
      </x:c>
      <x:c r="O176" s="3" t="str">
        <x:v>Anexo IX</x:v>
      </x:c>
    </x:row>
    <x:row r="177" ht="34" customHeight="1">
      <x:c r="A177" s="3" t="str">
        <x:v>Junho</x:v>
      </x:c>
      <x:c r="B177" s="3" t="str">
        <x:v>O&amp;M</x:v>
      </x:c>
      <x:c r="C177" s="3" t="str">
        <x:v>PRODUÇÃO</x:v>
      </x:c>
      <x:c r="D177" s="3" t="str">
        <x:v>5021000155</x:v>
      </x:c>
      <x:c r="E177" s="9" t="str">
        <x:v>INST ESTR PRI 2/3F ANC/AMA S/CRUZ HTE LM</x:v>
      </x:c>
      <x:c r="F177" s="3" t="str">
        <x:v>CONJUNTO</x:v>
      </x:c>
      <x:c r="G177" s="10" t="n">
        <x:v>10.666666666666666</x:v>
      </x:c>
      <x:c r="H177" s="10" t="n">
        <x:f>IF(G177="","",G177/12)</x:f>
        <x:v>0.8888888888888888</x:v>
      </x:c>
      <x:c r="I177" s="10" t="n">
        <x:v>0</x:v>
      </x:c>
      <x:c r="J177" s="10" t="n">
        <x:f>IF(H177="","",I177-H177)</x:f>
        <x:v>-0.8888888888888888</x:v>
      </x:c>
      <x:c r="K177" s="11" t="n">
        <x:f>IF(H177&gt;0,I177/H177,"")</x:f>
        <x:v>0</x:v>
      </x:c>
      <x:c r="L177" s="12" t="n">
        <x:v>1313.9</x:v>
      </x:c>
      <x:c r="M177" s="12" t="n">
        <x:v>0</x:v>
      </x:c>
      <x:c r="N177" s="12" t="n">
        <x:f>M177-L177</x:f>
        <x:v>-1313.9</x:v>
      </x:c>
      <x:c r="O177" s="3" t="str">
        <x:v>Anexo IX</x:v>
      </x:c>
    </x:row>
    <x:row r="178" ht="34" customHeight="1">
      <x:c r="A178" s="3" t="str">
        <x:v>Junho</x:v>
      </x:c>
      <x:c r="B178" s="3" t="str">
        <x:v>O&amp;M</x:v>
      </x:c>
      <x:c r="C178" s="3" t="str">
        <x:v>PRODUÇÃO</x:v>
      </x:c>
      <x:c r="D178" s="3" t="str">
        <x:v>5031200325</x:v>
      </x:c>
      <x:c r="E178" s="9" t="str">
        <x:v>RET ESTR PRI 1F ANC/AMA DP S/CRUZ LV</x:v>
      </x:c>
      <x:c r="F178" s="3" t="str">
        <x:v>UNIDADE</x:v>
      </x:c>
      <x:c r="G178" s="10" t="n">
        <x:v>44</x:v>
      </x:c>
      <x:c r="H178" s="10" t="n">
        <x:f>IF(G178="","",G178/12)</x:f>
        <x:v>3.6666666666666665</x:v>
      </x:c>
      <x:c r="I178" s="10" t="n">
        <x:v>0</x:v>
      </x:c>
      <x:c r="J178" s="10" t="n">
        <x:f>IF(H178="","",I178-H178)</x:f>
        <x:v>-3.6666666666666665</x:v>
      </x:c>
      <x:c r="K178" s="11" t="n">
        <x:f>IF(H178&gt;0,I178/H178,"")</x:f>
        <x:v>0</x:v>
      </x:c>
      <x:c r="L178" s="12" t="n">
        <x:v>1180.37</x:v>
      </x:c>
      <x:c r="M178" s="12" t="n">
        <x:v>0</x:v>
      </x:c>
      <x:c r="N178" s="12" t="n">
        <x:f>M178-L178</x:f>
        <x:v>-1180.37</x:v>
      </x:c>
      <x:c r="O178" s="3" t="str">
        <x:v>Anexo IX</x:v>
      </x:c>
    </x:row>
    <x:row r="179" ht="34" customHeight="1">
      <x:c r="A179" s="3" t="str">
        <x:v>Junho</x:v>
      </x:c>
      <x:c r="B179" s="3" t="str">
        <x:v>O&amp;M</x:v>
      </x:c>
      <x:c r="C179" s="3" t="str">
        <x:v>PRODUÇÃO</x:v>
      </x:c>
      <x:c r="D179" s="3" t="str">
        <x:v>5031200327</x:v>
      </x:c>
      <x:c r="E179" s="9" t="str">
        <x:v>RET ESTR PRI 2/3F SUS/PAS SP S/CRUZ LV</x:v>
      </x:c>
      <x:c r="F179" s="3" t="str">
        <x:v>UNIDADE</x:v>
      </x:c>
      <x:c r="G179" s="10" t="n">
        <x:v>45.56</x:v>
      </x:c>
      <x:c r="H179" s="10" t="n">
        <x:f>IF(G179="","",G179/12)</x:f>
        <x:v>3.796666666666667</x:v>
      </x:c>
      <x:c r="I179" s="10" t="n">
        <x:v>1</x:v>
      </x:c>
      <x:c r="J179" s="10" t="n">
        <x:f>IF(H179="","",I179-H179)</x:f>
        <x:v>-2.796666666666667</x:v>
      </x:c>
      <x:c r="K179" s="11" t="n">
        <x:f>IF(H179&gt;0,I179/H179,"")</x:f>
        <x:v>0.2633889376646181</x:v>
      </x:c>
      <x:c r="L179" s="12" t="n">
        <x:v>1064.66</x:v>
      </x:c>
      <x:c r="M179" s="12" t="n">
        <x:v>280.42</x:v>
      </x:c>
      <x:c r="N179" s="12" t="n">
        <x:f>M179-L179</x:f>
        <x:v>-784.24</x:v>
      </x:c>
      <x:c r="O179" s="3" t="str">
        <x:v>Anexo IX</x:v>
      </x:c>
    </x:row>
    <x:row r="180" ht="34" customHeight="1">
      <x:c r="A180" s="3" t="str">
        <x:v>Junho</x:v>
      </x:c>
      <x:c r="B180" s="3" t="str">
        <x:v>O&amp;M</x:v>
      </x:c>
      <x:c r="C180" s="3" t="str">
        <x:v>PRODUÇÃO</x:v>
      </x:c>
      <x:c r="D180" s="3" t="str">
        <x:v>5022000267</x:v>
      </x:c>
      <x:c r="E180" s="9" t="str">
        <x:v>RET COND 4PLEX BT 3X10(10)-3X120(70) LM</x:v>
      </x:c>
      <x:c r="F180" s="3" t="str">
        <x:v>METRO</x:v>
      </x:c>
      <x:c r="G180" s="10" t="n">
        <x:v>2454</x:v>
      </x:c>
      <x:c r="H180" s="10" t="n">
        <x:f>IF(G180="","",G180/12)</x:f>
        <x:v>204.5</x:v>
      </x:c>
      <x:c r="I180" s="10" t="n">
        <x:v>632</x:v>
      </x:c>
      <x:c r="J180" s="10" t="n">
        <x:f>IF(H180="","",I180-H180)</x:f>
        <x:v>427.5</x:v>
      </x:c>
      <x:c r="K180" s="11" t="n">
        <x:f>IF(H180&gt;0,I180/H180,"")</x:f>
        <x:v>3.0904645476772616</x:v>
      </x:c>
      <x:c r="L180" s="12" t="n">
        <x:v>1022.5</x:v>
      </x:c>
      <x:c r="M180" s="12" t="n">
        <x:v>3160</x:v>
      </x:c>
      <x:c r="N180" s="12" t="n">
        <x:f>M180-L180</x:f>
        <x:v>2137.5</x:v>
      </x:c>
      <x:c r="O180" s="3" t="str">
        <x:v>Anexo IX</x:v>
      </x:c>
    </x:row>
    <x:row r="181" ht="34" customHeight="1">
      <x:c r="A181" s="3" t="str">
        <x:v>Junho</x:v>
      </x:c>
      <x:c r="B181" s="3" t="str">
        <x:v>O&amp;M</x:v>
      </x:c>
      <x:c r="C181" s="3" t="str">
        <x:v>PRODUÇÃO</x:v>
      </x:c>
      <x:c r="D181" s="3" t="str">
        <x:v>5022000275</x:v>
      </x:c>
      <x:c r="E181" s="9" t="str">
        <x:v>TENSIONAR COND MULTIPLEXADO LM</x:v>
      </x:c>
      <x:c r="F181" s="3" t="str">
        <x:v>UNIDADE</x:v>
      </x:c>
      <x:c r="G181" s="10" t="n">
        <x:v>31.46547995023447</x:v>
      </x:c>
      <x:c r="H181" s="10" t="n">
        <x:f>IF(G181="","",G181/12)</x:f>
        <x:v>2.622123329186206</x:v>
      </x:c>
      <x:c r="I181" s="10" t="n">
        <x:v>31</x:v>
      </x:c>
      <x:c r="J181" s="10" t="n">
        <x:f>IF(H181="","",I181-H181)</x:f>
        <x:v>28.377876670813794</x:v>
      </x:c>
      <x:c r="K181" s="11" t="n">
        <x:f>IF(H181&gt;0,I181/H181,"")</x:f>
        <x:v>11.822479764756551</x:v>
      </x:c>
      <x:c r="L181" s="12" t="n">
        <x:v>988.17</x:v>
      </x:c>
      <x:c r="M181" s="12" t="n">
        <x:v>11682.66</x:v>
      </x:c>
      <x:c r="N181" s="12" t="n">
        <x:f>M181-L181</x:f>
        <x:v>10694.49</x:v>
      </x:c>
      <x:c r="O181" s="3" t="str">
        <x:v>Anexo IX</x:v>
      </x:c>
    </x:row>
    <x:row r="182" ht="34" customHeight="1">
      <x:c r="A182" s="3" t="str">
        <x:v>Junho</x:v>
      </x:c>
      <x:c r="B182" s="3" t="str">
        <x:v>O&amp;M</x:v>
      </x:c>
      <x:c r="C182" s="3" t="str">
        <x:v>PRODUÇÃO</x:v>
      </x:c>
      <x:c r="D182" s="3" t="str">
        <x:v>5022000264</x:v>
      </x:c>
      <x:c r="E182" s="9" t="str">
        <x:v>INST COND 3PLEX BT 2X10(10)-2X35(35) LM</x:v>
      </x:c>
      <x:c r="F182" s="3" t="str">
        <x:v>METRO</x:v>
      </x:c>
      <x:c r="G182" s="10" t="n">
        <x:v>576</x:v>
      </x:c>
      <x:c r="H182" s="10" t="n">
        <x:f>IF(G182="","",G182/12)</x:f>
        <x:v>48</x:v>
      </x:c>
      <x:c r="I182" s="10" t="n">
        <x:v>200</x:v>
      </x:c>
      <x:c r="J182" s="10" t="n">
        <x:f>IF(H182="","",I182-H182)</x:f>
        <x:v>152</x:v>
      </x:c>
      <x:c r="K182" s="11" t="n">
        <x:f>IF(H182&gt;0,I182/H182,"")</x:f>
        <x:v>4.166666666666667</x:v>
      </x:c>
      <x:c r="L182" s="12" t="n">
        <x:v>864.48</x:v>
      </x:c>
      <x:c r="M182" s="12" t="n">
        <x:v>3602</x:v>
      </x:c>
      <x:c r="N182" s="12" t="n">
        <x:f>M182-L182</x:f>
        <x:v>2737.52</x:v>
      </x:c>
      <x:c r="O182" s="3" t="str">
        <x:v>Anexo IX</x:v>
      </x:c>
    </x:row>
    <x:row r="183" ht="34" customHeight="1">
      <x:c r="A183" s="3" t="str">
        <x:v>Junho</x:v>
      </x:c>
      <x:c r="B183" s="3" t="str">
        <x:v>O&amp;M</x:v>
      </x:c>
      <x:c r="C183" s="3" t="str">
        <x:v>PRODUÇÃO</x:v>
      </x:c>
      <x:c r="D183" s="3" t="str">
        <x:v>5021100016</x:v>
      </x:c>
      <x:c r="E183" s="9" t="str">
        <x:v>INST ESTRUT SECUNDARIA CRUZETA BT LM</x:v>
      </x:c>
      <x:c r="F183" s="3" t="str">
        <x:v>CONJUNTO</x:v>
      </x:c>
      <x:c r="G183" s="10" t="n">
        <x:v>16</x:v>
      </x:c>
      <x:c r="H183" s="10" t="n">
        <x:f>IF(G183="","",G183/12)</x:f>
        <x:v>1.3333333333333333</x:v>
      </x:c>
      <x:c r="I183" s="10" t="n">
        <x:v>0</x:v>
      </x:c>
      <x:c r="J183" s="10" t="n">
        <x:f>IF(H183="","",I183-H183)</x:f>
        <x:v>-1.3333333333333333</x:v>
      </x:c>
      <x:c r="K183" s="11" t="n">
        <x:f>IF(H183&gt;0,I183/H183,"")</x:f>
        <x:v>0</x:v>
      </x:c>
      <x:c r="L183" s="12" t="n">
        <x:v>834.27</x:v>
      </x:c>
      <x:c r="M183" s="12" t="n">
        <x:v>0</x:v>
      </x:c>
      <x:c r="N183" s="12" t="n">
        <x:f>M183-L183</x:f>
        <x:v>-834.27</x:v>
      </x:c>
      <x:c r="O183" s="3" t="str">
        <x:v>Anexo IX</x:v>
      </x:c>
    </x:row>
    <x:row r="184" ht="34" customHeight="1">
      <x:c r="A184" s="3" t="str">
        <x:v>Junho</x:v>
      </x:c>
      <x:c r="B184" s="3" t="str">
        <x:v>O&amp;M</x:v>
      </x:c>
      <x:c r="C184" s="3" t="str">
        <x:v>PRODUÇÃO</x:v>
      </x:c>
      <x:c r="D184" s="3" t="str">
        <x:v>5021000168</x:v>
      </x:c>
      <x:c r="E184" s="9" t="str">
        <x:v>INST ESTR PRI RDC DN-CE LM</x:v>
      </x:c>
      <x:c r="F184" s="3" t="str">
        <x:v>CONJUNTO</x:v>
      </x:c>
      <x:c r="G184" s="10" t="n">
        <x:v>9.338310854053592</x:v>
      </x:c>
      <x:c r="H184" s="10" t="n">
        <x:f>IF(G184="","",G184/12)</x:f>
        <x:v>0.7781925711711327</x:v>
      </x:c>
      <x:c r="I184" s="10" t="n">
        <x:v>0</x:v>
      </x:c>
      <x:c r="J184" s="10" t="n">
        <x:f>IF(H184="","",I184-H184)</x:f>
        <x:v>-0.7781925711711327</x:v>
      </x:c>
      <x:c r="K184" s="11" t="n">
        <x:f>IF(H184&gt;0,I184/H184,"")</x:f>
        <x:v>0</x:v>
      </x:c>
      <x:c r="L184" s="12" t="n">
        <x:v>810.98</x:v>
      </x:c>
      <x:c r="M184" s="12" t="n">
        <x:v>0</x:v>
      </x:c>
      <x:c r="N184" s="12" t="n">
        <x:f>M184-L184</x:f>
        <x:v>-810.98</x:v>
      </x:c>
      <x:c r="O184" s="3" t="str">
        <x:v>Anexo IX</x:v>
      </x:c>
    </x:row>
    <x:row r="185" ht="34" customHeight="1">
      <x:c r="A185" s="3" t="str">
        <x:v>Junho</x:v>
      </x:c>
      <x:c r="B185" s="3" t="str">
        <x:v>O&amp;M</x:v>
      </x:c>
      <x:c r="C185" s="3" t="str">
        <x:v>PRODUÇÃO</x:v>
      </x:c>
      <x:c r="D185" s="3" t="str">
        <x:v>5022000283</x:v>
      </x:c>
      <x:c r="E185" s="9" t="str">
        <x:v>TENSIONAR COND PROTEGIDO RDC LM</x:v>
      </x:c>
      <x:c r="F185" s="3" t="str">
        <x:v>UNIDADE</x:v>
      </x:c>
      <x:c r="G185" s="10" t="n">
        <x:v>30.68103623337006</x:v>
      </x:c>
      <x:c r="H185" s="10" t="n">
        <x:f>IF(G185="","",G185/12)</x:f>
        <x:v>2.556753019447505</x:v>
      </x:c>
      <x:c r="I185" s="10" t="n">
        <x:v>12</x:v>
      </x:c>
      <x:c r="J185" s="10" t="n">
        <x:f>IF(H185="","",I185-H185)</x:f>
        <x:v>9.443246980552495</x:v>
      </x:c>
      <x:c r="K185" s="11" t="n">
        <x:f>IF(H185&gt;0,I185/H185,"")</x:f>
        <x:v>4.6934529493948185</x:v>
      </x:c>
      <x:c r="L185" s="12" t="n">
        <x:v>787.1</x:v>
      </x:c>
      <x:c r="M185" s="12" t="n">
        <x:v>3694.2</x:v>
      </x:c>
      <x:c r="N185" s="12" t="n">
        <x:f>M185-L185</x:f>
        <x:v>2907.1</x:v>
      </x:c>
      <x:c r="O185" s="3" t="str">
        <x:v>Anexo IX</x:v>
      </x:c>
    </x:row>
    <x:row r="186" ht="34" customHeight="1">
      <x:c r="A186" s="3" t="str">
        <x:v>Junho</x:v>
      </x:c>
      <x:c r="B186" s="3" t="str">
        <x:v>O&amp;M</x:v>
      </x:c>
      <x:c r="C186" s="3" t="str">
        <x:v>PRODUÇÃO</x:v>
      </x:c>
      <x:c r="D186" s="3" t="str">
        <x:v>5022000251</x:v>
      </x:c>
      <x:c r="E186" s="9" t="str">
        <x:v>RET FLY TAP /CRUZAM AEREO LM</x:v>
      </x:c>
      <x:c r="F186" s="3" t="str">
        <x:v>UNIDADE</x:v>
      </x:c>
      <x:c r="G186" s="10" t="n">
        <x:v>20</x:v>
      </x:c>
      <x:c r="H186" s="10" t="n">
        <x:f>IF(G186="","",G186/12)</x:f>
        <x:v>1.6666666666666667</x:v>
      </x:c>
      <x:c r="I186" s="10" t="n">
        <x:v>0</x:v>
      </x:c>
      <x:c r="J186" s="10" t="n">
        <x:f>IF(H186="","",I186-H186)</x:f>
        <x:v>-1.6666666666666667</x:v>
      </x:c>
      <x:c r="K186" s="11" t="n">
        <x:f>IF(H186&gt;0,I186/H186,"")</x:f>
        <x:v>0</x:v>
      </x:c>
      <x:c r="L186" s="12" t="n">
        <x:v>544.63</x:v>
      </x:c>
      <x:c r="M186" s="12" t="n">
        <x:v>0</x:v>
      </x:c>
      <x:c r="N186" s="12" t="n">
        <x:f>M186-L186</x:f>
        <x:v>-544.63</x:v>
      </x:c>
      <x:c r="O186" s="3" t="str">
        <x:v>Anexo IX</x:v>
      </x:c>
    </x:row>
    <x:row r="187" ht="34" customHeight="1">
      <x:c r="A187" s="3" t="str">
        <x:v>Junho</x:v>
      </x:c>
      <x:c r="B187" s="3" t="str">
        <x:v>O&amp;M</x:v>
      </x:c>
      <x:c r="C187" s="3" t="str">
        <x:v>PRODUÇÃO</x:v>
      </x:c>
      <x:c r="D187" s="3" t="str">
        <x:v>5025300132</x:v>
      </x:c>
      <x:c r="E187" s="9" t="str">
        <x:v>RET ESTR CP BCO CAPACITOR FIXO LM</x:v>
      </x:c>
      <x:c r="F187" s="3" t="str">
        <x:v>CONJUNTO</x:v>
      </x:c>
      <x:c r="G187" s="10" t="n">
        <x:v>4</x:v>
      </x:c>
      <x:c r="H187" s="10" t="n">
        <x:f>IF(G187="","",G187/12)</x:f>
        <x:v>0.3333333333333333</x:v>
      </x:c>
      <x:c r="I187" s="10" t="n">
        <x:v>1</x:v>
      </x:c>
      <x:c r="J187" s="10" t="n">
        <x:f>IF(H187="","",I187-H187)</x:f>
        <x:v>0.6666666666666667</x:v>
      </x:c>
      <x:c r="K187" s="11" t="n">
        <x:f>IF(H187&gt;0,I187/H187,"")</x:f>
        <x:v>3</x:v>
      </x:c>
      <x:c r="L187" s="12" t="n">
        <x:v>525.4</x:v>
      </x:c>
      <x:c r="M187" s="12" t="n">
        <x:v>1576.2</x:v>
      </x:c>
      <x:c r="N187" s="12" t="n">
        <x:f>M187-L187</x:f>
        <x:v>1050.8000000000002</x:v>
      </x:c>
      <x:c r="O187" s="3" t="str">
        <x:v>Anexo IX</x:v>
      </x:c>
    </x:row>
    <x:row r="188" ht="34" customHeight="1">
      <x:c r="A188" s="3" t="str">
        <x:v>Junho</x:v>
      </x:c>
      <x:c r="B188" s="3" t="str">
        <x:v>O&amp;M</x:v>
      </x:c>
      <x:c r="C188" s="3" t="str">
        <x:v>PRODUÇÃO</x:v>
      </x:c>
      <x:c r="D188" s="3" t="str">
        <x:v>5025300101</x:v>
      </x:c>
      <x:c r="E188" s="9" t="str">
        <x:v>INST PLACA IDENTIFICACAO COMPONENTE LM</x:v>
      </x:c>
      <x:c r="F188" s="3" t="str">
        <x:v>UNIDADE</x:v>
      </x:c>
      <x:c r="G188" s="10" t="n">
        <x:v>21.333333333333332</x:v>
      </x:c>
      <x:c r="H188" s="10" t="n">
        <x:f>IF(G188="","",G188/12)</x:f>
        <x:v>1.7777777777777777</x:v>
      </x:c>
      <x:c r="I188" s="10" t="n">
        <x:v>1</x:v>
      </x:c>
      <x:c r="J188" s="10" t="n">
        <x:f>IF(H188="","",I188-H188)</x:f>
        <x:v>-0.7777777777777777</x:v>
      </x:c>
      <x:c r="K188" s="11" t="n">
        <x:f>IF(H188&gt;0,I188/H188,"")</x:f>
        <x:v>0.5625</x:v>
      </x:c>
      <x:c r="L188" s="12" t="n">
        <x:v>500.32</x:v>
      </x:c>
      <x:c r="M188" s="12" t="n">
        <x:v>281.43</x:v>
      </x:c>
      <x:c r="N188" s="12" t="n">
        <x:f>M188-L188</x:f>
        <x:v>-218.89</x:v>
      </x:c>
      <x:c r="O188" s="3" t="str">
        <x:v>Anexo IX</x:v>
      </x:c>
    </x:row>
    <x:row r="189" ht="34" customHeight="1">
      <x:c r="A189" s="3" t="str">
        <x:v>Junho</x:v>
      </x:c>
      <x:c r="B189" s="3" t="str">
        <x:v>O&amp;M</x:v>
      </x:c>
      <x:c r="C189" s="3" t="str">
        <x:v>PRODUÇÃO</x:v>
      </x:c>
      <x:c r="D189" s="3" t="str">
        <x:v>5035000053</x:v>
      </x:c>
      <x:c r="E189" s="9" t="str">
        <x:v>ELIMINAR RAMA TREPADEIRA TRP PO LV</x:v>
      </x:c>
      <x:c r="F189" s="3" t="str">
        <x:v>UNIDADE</x:v>
      </x:c>
      <x:c r="G189" s="10" t="n">
        <x:v>215.1901201806989</x:v>
      </x:c>
      <x:c r="H189" s="10" t="n">
        <x:f>IF(G189="","",G189/12)</x:f>
        <x:v>17.93251001505824</x:v>
      </x:c>
      <x:c r="I189" s="10" t="n">
        <x:v>0</x:v>
      </x:c>
      <x:c r="J189" s="10" t="n">
        <x:f>IF(H189="","",I189-H189)</x:f>
        <x:v>-17.93251001505824</x:v>
      </x:c>
      <x:c r="K189" s="11" t="n">
        <x:f>IF(H189&gt;0,I189/H189,"")</x:f>
        <x:v>0</x:v>
      </x:c>
      <x:c r="L189" s="12" t="n">
        <x:v>438.09</x:v>
      </x:c>
      <x:c r="M189" s="12" t="n">
        <x:v>0</x:v>
      </x:c>
      <x:c r="N189" s="12" t="n">
        <x:f>M189-L189</x:f>
        <x:v>-438.09</x:v>
      </x:c>
      <x:c r="O189" s="3" t="str">
        <x:v>Anexo IX</x:v>
      </x:c>
    </x:row>
    <x:row r="190" ht="34" customHeight="1">
      <x:c r="A190" s="3" t="str">
        <x:v>Junho</x:v>
      </x:c>
      <x:c r="B190" s="3" t="str">
        <x:v>O&amp;M</x:v>
      </x:c>
      <x:c r="C190" s="3" t="str">
        <x:v>PRODUÇÃO</x:v>
      </x:c>
      <x:c r="D190" s="3" t="str">
        <x:v>5400099116</x:v>
      </x:c>
      <x:c r="E190" s="9" t="str">
        <x:v>INST CORTA-CIRCUITO BT LM</x:v>
      </x:c>
      <x:c r="F190" s="3" t="str">
        <x:v>UNIDADE</x:v>
      </x:c>
      <x:c r="G190" s="10" t="n">
        <x:v>13.9053550314671</x:v>
      </x:c>
      <x:c r="H190" s="10" t="n">
        <x:f>IF(G190="","",G190/12)</x:f>
        <x:v>1.1587795859555916</x:v>
      </x:c>
      <x:c r="I190" s="10" t="n">
        <x:v>2</x:v>
      </x:c>
      <x:c r="J190" s="10" t="n">
        <x:f>IF(H190="","",I190-H190)</x:f>
        <x:v>0.8412204140444084</x:v>
      </x:c>
      <x:c r="K190" s="11" t="n">
        <x:f>IF(H190&gt;0,I190/H190,"")</x:f>
        <x:v>1.7259537743329272</x:v>
      </x:c>
      <x:c r="L190" s="12" t="n">
        <x:v>420.1</x:v>
      </x:c>
      <x:c r="M190" s="12" t="n">
        <x:v>725.08</x:v>
      </x:c>
      <x:c r="N190" s="12" t="n">
        <x:f>M190-L190</x:f>
        <x:v>304.98</x:v>
      </x:c>
      <x:c r="O190" s="3" t="str">
        <x:v>Anexo IX</x:v>
      </x:c>
    </x:row>
    <x:row r="191" ht="34" customHeight="1">
      <x:c r="A191" s="3" t="str">
        <x:v>Junho</x:v>
      </x:c>
      <x:c r="B191" s="3" t="str">
        <x:v>O&amp;M</x:v>
      </x:c>
      <x:c r="C191" s="3" t="str">
        <x:v>PRODUÇÃO</x:v>
      </x:c>
      <x:c r="D191" s="3" t="str">
        <x:v>5022000232</x:v>
      </x:c>
      <x:c r="E191" s="9" t="str">
        <x:v>INST COND NU COBRE &lt;= 50MM² LM</x:v>
      </x:c>
      <x:c r="F191" s="3" t="str">
        <x:v>METRO</x:v>
      </x:c>
      <x:c r="G191" s="10" t="n">
        <x:v>934.6666666666666</x:v>
      </x:c>
      <x:c r="H191" s="10" t="n">
        <x:f>IF(G191="","",G191/12)</x:f>
        <x:v>77.88888888888889</x:v>
      </x:c>
      <x:c r="I191" s="10" t="n">
        <x:v>569</x:v>
      </x:c>
      <x:c r="J191" s="10" t="n">
        <x:f>IF(H191="","",I191-H191)</x:f>
        <x:v>491.1111111111111</x:v>
      </x:c>
      <x:c r="K191" s="11" t="n">
        <x:f>IF(H191&gt;0,I191/H191,"")</x:f>
        <x:v>7.30527817403709</x:v>
      </x:c>
      <x:c r="L191" s="12" t="n">
        <x:v>358.29</x:v>
      </x:c>
      <x:c r="M191" s="12" t="n">
        <x:v>2617.4</x:v>
      </x:c>
      <x:c r="N191" s="12" t="n">
        <x:f>M191-L191</x:f>
        <x:v>2259.11</x:v>
      </x:c>
      <x:c r="O191" s="3" t="str">
        <x:v>Anexo IX</x:v>
      </x:c>
    </x:row>
    <x:row r="192" ht="34" customHeight="1">
      <x:c r="A192" s="3" t="str">
        <x:v>Junho</x:v>
      </x:c>
      <x:c r="B192" s="3" t="str">
        <x:v>O&amp;M</x:v>
      </x:c>
      <x:c r="C192" s="3" t="str">
        <x:v>PRODUÇÃO</x:v>
      </x:c>
      <x:c r="D192" s="3" t="str">
        <x:v>5021000172</x:v>
      </x:c>
      <x:c r="E192" s="9" t="str">
        <x:v>INST ESTR PRI NS/BS (PR, CF, SU) LM</x:v>
      </x:c>
      <x:c r="F192" s="3" t="str">
        <x:v>CONJUNTO</x:v>
      </x:c>
      <x:c r="G192" s="10" t="n">
        <x:v>5.3333337573718715</x:v>
      </x:c>
      <x:c r="H192" s="10" t="n">
        <x:f>IF(G192="","",G192/12)</x:f>
        <x:v>0.4444444797809893</x:v>
      </x:c>
      <x:c r="I192" s="10" t="n">
        <x:v>0</x:v>
      </x:c>
      <x:c r="J192" s="10" t="n">
        <x:f>IF(H192="","",I192-H192)</x:f>
        <x:v>-0.4444444797809893</x:v>
      </x:c>
      <x:c r="K192" s="11" t="n">
        <x:f>IF(H192&gt;0,I192/H192,"")</x:f>
        <x:v>0</x:v>
      </x:c>
      <x:c r="L192" s="12" t="n">
        <x:v>319.86</x:v>
      </x:c>
      <x:c r="M192" s="12" t="n">
        <x:v>0</x:v>
      </x:c>
      <x:c r="N192" s="12" t="n">
        <x:f>M192-L192</x:f>
        <x:v>-319.86</x:v>
      </x:c>
      <x:c r="O192" s="3" t="str">
        <x:v>Anexo IX</x:v>
      </x:c>
    </x:row>
    <x:row r="193" ht="34" customHeight="1">
      <x:c r="A193" s="3" t="str">
        <x:v>Junho</x:v>
      </x:c>
      <x:c r="B193" s="3" t="str">
        <x:v>O&amp;M</x:v>
      </x:c>
      <x:c r="C193" s="3" t="str">
        <x:v>PRODUÇÃO</x:v>
      </x:c>
      <x:c r="D193" s="3" t="str">
        <x:v>5022200036</x:v>
      </x:c>
      <x:c r="E193" s="9" t="str">
        <x:v>INST FIO TERRA LM</x:v>
      </x:c>
      <x:c r="F193" s="3" t="str">
        <x:v>UNIDADE</x:v>
      </x:c>
      <x:c r="G193" s="10" t="n">
        <x:v>12.645255813854185</x:v>
      </x:c>
      <x:c r="H193" s="10" t="n">
        <x:f>IF(G193="","",G193/12)</x:f>
        <x:v>1.053771317821182</x:v>
      </x:c>
      <x:c r="I193" s="10" t="n">
        <x:v>3</x:v>
      </x:c>
      <x:c r="J193" s="10" t="n">
        <x:f>IF(H193="","",I193-H193)</x:f>
        <x:v>1.946228682178818</x:v>
      </x:c>
      <x:c r="K193" s="11" t="n">
        <x:f>IF(H193&gt;0,I193/H193,"")</x:f>
        <x:v>2.846917494587834</x:v>
      </x:c>
      <x:c r="L193" s="12" t="n">
        <x:v>302.38</x:v>
      </x:c>
      <x:c r="M193" s="12" t="n">
        <x:v>860.85</x:v>
      </x:c>
      <x:c r="N193" s="12" t="n">
        <x:f>M193-L193</x:f>
        <x:v>558.47</x:v>
      </x:c>
      <x:c r="O193" s="3" t="str">
        <x:v>Anexo IX</x:v>
      </x:c>
    </x:row>
    <x:row r="194" ht="34" customHeight="1">
      <x:c r="A194" s="3" t="str">
        <x:v>Junho</x:v>
      </x:c>
      <x:c r="B194" s="3" t="str">
        <x:v>O&amp;M</x:v>
      </x:c>
      <x:c r="C194" s="3" t="str">
        <x:v>PRODUÇÃO</x:v>
      </x:c>
      <x:c r="D194" s="3" t="str">
        <x:v>5022000250</x:v>
      </x:c>
      <x:c r="E194" s="9" t="str">
        <x:v>INST FLY TAP/CRUZAM AEREO LM</x:v>
      </x:c>
      <x:c r="F194" s="3" t="str">
        <x:v>UNIDADE</x:v>
      </x:c>
      <x:c r="G194" s="10" t="n">
        <x:v>6.666666666666667</x:v>
      </x:c>
      <x:c r="H194" s="10" t="n">
        <x:f>IF(G194="","",G194/12)</x:f>
        <x:v>0.5555555555555556</x:v>
      </x:c>
      <x:c r="I194" s="10" t="n">
        <x:v>0</x:v>
      </x:c>
      <x:c r="J194" s="10" t="n">
        <x:f>IF(H194="","",I194-H194)</x:f>
        <x:v>-0.5555555555555556</x:v>
      </x:c>
      <x:c r="K194" s="11" t="n">
        <x:f>IF(H194&gt;0,I194/H194,"")</x:f>
        <x:v>0</x:v>
      </x:c>
      <x:c r="L194" s="12" t="n">
        <x:v>300.65</x:v>
      </x:c>
      <x:c r="M194" s="12" t="n">
        <x:v>0</x:v>
      </x:c>
      <x:c r="N194" s="12" t="n">
        <x:f>M194-L194</x:f>
        <x:v>-300.65</x:v>
      </x:c>
      <x:c r="O194" s="3" t="str">
        <x:v>Anexo IX</x:v>
      </x:c>
    </x:row>
    <x:row r="195" ht="34" customHeight="1">
      <x:c r="A195" s="3" t="str">
        <x:v>Junho</x:v>
      </x:c>
      <x:c r="B195" s="3" t="str">
        <x:v>O&amp;M</x:v>
      </x:c>
      <x:c r="C195" s="3" t="str">
        <x:v>PRODUÇÃO</x:v>
      </x:c>
      <x:c r="D195" s="3" t="str">
        <x:v>5400099117</x:v>
      </x:c>
      <x:c r="E195" s="9" t="str">
        <x:v>RET CORTA-CIRCUITO BT LM</x:v>
      </x:c>
      <x:c r="F195" s="3" t="str">
        <x:v>UNIDADE</x:v>
      </x:c>
      <x:c r="G195" s="10" t="n">
        <x:v>13.9053550314671</x:v>
      </x:c>
      <x:c r="H195" s="10" t="n">
        <x:f>IF(G195="","",G195/12)</x:f>
        <x:v>1.1587795859555916</x:v>
      </x:c>
      <x:c r="I195" s="10" t="n">
        <x:v>13</x:v>
      </x:c>
      <x:c r="J195" s="10" t="n">
        <x:f>IF(H195="","",I195-H195)</x:f>
        <x:v>11.841220414044408</x:v>
      </x:c>
      <x:c r="K195" s="11" t="n">
        <x:f>IF(H195&gt;0,I195/H195,"")</x:f>
        <x:v>11.218699533164028</x:v>
      </x:c>
      <x:c r="L195" s="12" t="n">
        <x:v>288.8</x:v>
      </x:c>
      <x:c r="M195" s="12" t="n">
        <x:v>3239.99</x:v>
      </x:c>
      <x:c r="N195" s="12" t="n">
        <x:f>M195-L195</x:f>
        <x:v>2951.1899999999996</x:v>
      </x:c>
      <x:c r="O195" s="3" t="str">
        <x:v>Anexo IX</x:v>
      </x:c>
    </x:row>
    <x:row r="196" ht="34" customHeight="1">
      <x:c r="A196" s="3" t="str">
        <x:v>Junho</x:v>
      </x:c>
      <x:c r="B196" s="3" t="str">
        <x:v>O&amp;M</x:v>
      </x:c>
      <x:c r="C196" s="3" t="str">
        <x:v>PRODUÇÃO</x:v>
      </x:c>
      <x:c r="D196" s="3" t="str">
        <x:v>5022000241</x:v>
      </x:c>
      <x:c r="E196" s="9" t="str">
        <x:v>TENSIONAR COND NU ALUMINIO &gt; 1/0 LM</x:v>
      </x:c>
      <x:c r="F196" s="3" t="str">
        <x:v>UNIDADE</x:v>
      </x:c>
      <x:c r="G196" s="10" t="n">
        <x:v>10.666666666666666</x:v>
      </x:c>
      <x:c r="H196" s="10" t="n">
        <x:f>IF(G196="","",G196/12)</x:f>
        <x:v>0.8888888888888888</x:v>
      </x:c>
      <x:c r="I196" s="10" t="n">
        <x:v>17</x:v>
      </x:c>
      <x:c r="J196" s="10" t="n">
        <x:f>IF(H196="","",I196-H196)</x:f>
        <x:v>16.11111111111111</x:v>
      </x:c>
      <x:c r="K196" s="11" t="n">
        <x:f>IF(H196&gt;0,I196/H196,"")</x:f>
        <x:v>19.125</x:v>
      </x:c>
      <x:c r="L196" s="12" t="n">
        <x:v>284.28</x:v>
      </x:c>
      <x:c r="M196" s="12" t="n">
        <x:v>5436.94</x:v>
      </x:c>
      <x:c r="N196" s="12" t="n">
        <x:f>M196-L196</x:f>
        <x:v>5152.66</x:v>
      </x:c>
      <x:c r="O196" s="3" t="str">
        <x:v>Anexo IX</x:v>
      </x:c>
    </x:row>
    <x:row r="197" ht="34" customHeight="1">
      <x:c r="A197" s="3" t="str">
        <x:v>Junho</x:v>
      </x:c>
      <x:c r="B197" s="3" t="str">
        <x:v>O&amp;M</x:v>
      </x:c>
      <x:c r="C197" s="3" t="str">
        <x:v>PRODUÇÃO</x:v>
      </x:c>
      <x:c r="D197" s="3" t="str">
        <x:v>5030000078</x:v>
      </x:c>
      <x:c r="E197" s="9" t="str">
        <x:v>APRUMAR POSTE CONC/FIBRA LV</x:v>
      </x:c>
      <x:c r="F197" s="3" t="str">
        <x:v>UNIDADE</x:v>
      </x:c>
      <x:c r="G197" s="10" t="n">
        <x:v>4</x:v>
      </x:c>
      <x:c r="H197" s="10" t="n">
        <x:f>IF(G197="","",G197/12)</x:f>
        <x:v>0.3333333333333333</x:v>
      </x:c>
      <x:c r="I197" s="10" t="n">
        <x:v>0</x:v>
      </x:c>
      <x:c r="J197" s="10" t="n">
        <x:f>IF(H197="","",I197-H197)</x:f>
        <x:v>-0.3333333333333333</x:v>
      </x:c>
      <x:c r="K197" s="11" t="n">
        <x:f>IF(H197&gt;0,I197/H197,"")</x:f>
        <x:v>0</x:v>
      </x:c>
      <x:c r="L197" s="12" t="n">
        <x:v>257.86</x:v>
      </x:c>
      <x:c r="M197" s="12" t="n">
        <x:v>0</x:v>
      </x:c>
      <x:c r="N197" s="12" t="n">
        <x:f>M197-L197</x:f>
        <x:v>-257.86</x:v>
      </x:c>
      <x:c r="O197" s="3" t="str">
        <x:v>Anexo IX</x:v>
      </x:c>
    </x:row>
    <x:row r="198" ht="34" customHeight="1">
      <x:c r="A198" s="3" t="str">
        <x:v>Junho</x:v>
      </x:c>
      <x:c r="B198" s="3" t="str">
        <x:v>O&amp;M</x:v>
      </x:c>
      <x:c r="C198" s="3" t="str">
        <x:v>PRODUÇÃO</x:v>
      </x:c>
      <x:c r="D198" s="3" t="str">
        <x:v>5021000159</x:v>
      </x:c>
      <x:c r="E198" s="9" t="str">
        <x:v>RET ESTR PRI RDC PASSANTE SIMPLES LM</x:v>
      </x:c>
      <x:c r="F198" s="3" t="str">
        <x:v>CONJUNTO</x:v>
      </x:c>
      <x:c r="G198" s="10" t="n">
        <x:v>8</x:v>
      </x:c>
      <x:c r="H198" s="10" t="n">
        <x:f>IF(G198="","",G198/12)</x:f>
        <x:v>0.6666666666666666</x:v>
      </x:c>
      <x:c r="I198" s="10" t="n">
        <x:v>2</x:v>
      </x:c>
      <x:c r="J198" s="10" t="n">
        <x:f>IF(H198="","",I198-H198)</x:f>
        <x:v>1.3333333333333335</x:v>
      </x:c>
      <x:c r="K198" s="11" t="n">
        <x:f>IF(H198&gt;0,I198/H198,"")</x:f>
        <x:v>3</x:v>
      </x:c>
      <x:c r="L198" s="12" t="n">
        <x:v>232.75</x:v>
      </x:c>
      <x:c r="M198" s="12" t="n">
        <x:v>698.26</x:v>
      </x:c>
      <x:c r="N198" s="12" t="n">
        <x:f>M198-L198</x:f>
        <x:v>465.51</x:v>
      </x:c>
      <x:c r="O198" s="3" t="str">
        <x:v>Anexo IX</x:v>
      </x:c>
    </x:row>
    <x:row r="199" ht="34" customHeight="1">
      <x:c r="A199" s="3" t="str">
        <x:v>Junho</x:v>
      </x:c>
      <x:c r="B199" s="3" t="str">
        <x:v>O&amp;M</x:v>
      </x:c>
      <x:c r="C199" s="3" t="str">
        <x:v>PRODUÇÃO</x:v>
      </x:c>
      <x:c r="D199" s="3" t="str">
        <x:v>5031200333</x:v>
      </x:c>
      <x:c r="E199" s="9" t="str">
        <x:v>RET ESTR PRI 3F ANC/AMA CRUZ DP HT LV</x:v>
      </x:c>
      <x:c r="F199" s="3" t="str">
        <x:v>UNIDADE</x:v>
      </x:c>
      <x:c r="G199" s="10" t="n">
        <x:v>1.56</x:v>
      </x:c>
      <x:c r="H199" s="10" t="n">
        <x:f>IF(G199="","",G199/12)</x:f>
        <x:v>0.13</x:v>
      </x:c>
      <x:c r="I199" s="10" t="n">
        <x:v>0</x:v>
      </x:c>
      <x:c r="J199" s="10" t="n">
        <x:f>IF(H199="","",I199-H199)</x:f>
        <x:v>-0.13</x:v>
      </x:c>
      <x:c r="K199" s="11" t="n">
        <x:f>IF(H199&gt;0,I199/H199,"")</x:f>
        <x:v>0</x:v>
      </x:c>
      <x:c r="L199" s="12" t="n">
        <x:v>217.03</x:v>
      </x:c>
      <x:c r="M199" s="12" t="n">
        <x:v>0</x:v>
      </x:c>
      <x:c r="N199" s="12" t="n">
        <x:f>M199-L199</x:f>
        <x:v>-217.03</x:v>
      </x:c>
      <x:c r="O199" s="3" t="str">
        <x:v>Anexo IX</x:v>
      </x:c>
    </x:row>
    <x:row r="200" ht="34" customHeight="1">
      <x:c r="A200" s="3" t="str">
        <x:v>Junho</x:v>
      </x:c>
      <x:c r="B200" s="3" t="str">
        <x:v>O&amp;M</x:v>
      </x:c>
      <x:c r="C200" s="3" t="str">
        <x:v>PRODUÇÃO</x:v>
      </x:c>
      <x:c r="D200" s="3" t="str">
        <x:v>5032000220</x:v>
      </x:c>
      <x:c r="E200" s="9" t="str">
        <x:v>RET ESTRIBO OU GRAMPO LINHA VIVA RD LV</x:v>
      </x:c>
      <x:c r="F200" s="3" t="str">
        <x:v>UNIDADE</x:v>
      </x:c>
      <x:c r="G200" s="10" t="n">
        <x:v>15</x:v>
      </x:c>
      <x:c r="H200" s="10" t="n">
        <x:f>IF(G200="","",G200/12)</x:f>
        <x:v>1.25</x:v>
      </x:c>
      <x:c r="I200" s="10" t="n">
        <x:v>3</x:v>
      </x:c>
      <x:c r="J200" s="10" t="n">
        <x:f>IF(H200="","",I200-H200)</x:f>
        <x:v>1.75</x:v>
      </x:c>
      <x:c r="K200" s="11" t="n">
        <x:f>IF(H200&gt;0,I200/H200,"")</x:f>
        <x:v>2.4</x:v>
      </x:c>
      <x:c r="L200" s="12" t="n">
        <x:v>214.45</x:v>
      </x:c>
      <x:c r="M200" s="12" t="n">
        <x:v>514.68</x:v>
      </x:c>
      <x:c r="N200" s="12" t="n">
        <x:f>M200-L200</x:f>
        <x:v>300.22999999999996</x:v>
      </x:c>
      <x:c r="O200" s="3" t="str">
        <x:v>Anexo IX</x:v>
      </x:c>
    </x:row>
    <x:row r="201" ht="34" customHeight="1">
      <x:c r="A201" s="3" t="str">
        <x:v>Junho</x:v>
      </x:c>
      <x:c r="B201" s="3" t="str">
        <x:v>O&amp;M</x:v>
      </x:c>
      <x:c r="C201" s="3" t="str">
        <x:v>PRODUÇÃO</x:v>
      </x:c>
      <x:c r="D201" s="3" t="str">
        <x:v>5022000277</x:v>
      </x:c>
      <x:c r="E201" s="9" t="str">
        <x:v>RET COND COBERTO RDC 35-70MM2 LM</x:v>
      </x:c>
      <x:c r="F201" s="3" t="str">
        <x:v>METRO</x:v>
      </x:c>
      <x:c r="G201" s="10" t="n">
        <x:v>576</x:v>
      </x:c>
      <x:c r="H201" s="10" t="n">
        <x:f>IF(G201="","",G201/12)</x:f>
        <x:v>48</x:v>
      </x:c>
      <x:c r="I201" s="10" t="n">
        <x:v>1666</x:v>
      </x:c>
      <x:c r="J201" s="10" t="n">
        <x:f>IF(H201="","",I201-H201)</x:f>
        <x:v>1618</x:v>
      </x:c>
      <x:c r="K201" s="11" t="n">
        <x:f>IF(H201&gt;0,I201/H201,"")</x:f>
        <x:v>34.708333333333336</x:v>
      </x:c>
      <x:c r="L201" s="12" t="n">
        <x:v>195.36</x:v>
      </x:c>
      <x:c r="M201" s="12" t="n">
        <x:v>6780.62</x:v>
      </x:c>
      <x:c r="N201" s="12" t="n">
        <x:f>M201-L201</x:f>
        <x:v>6585.26</x:v>
      </x:c>
      <x:c r="O201" s="3" t="str">
        <x:v>Anexo IX</x:v>
      </x:c>
    </x:row>
    <x:row r="202" ht="34" customHeight="1">
      <x:c r="A202" s="3" t="str">
        <x:v>Junho</x:v>
      </x:c>
      <x:c r="B202" s="3" t="str">
        <x:v>O&amp;M</x:v>
      </x:c>
      <x:c r="C202" s="3" t="str">
        <x:v>PRODUÇÃO</x:v>
      </x:c>
      <x:c r="D202" s="3" t="str">
        <x:v>5020000095</x:v>
      </x:c>
      <x:c r="E202" s="9" t="str">
        <x:v>RET POSTE CONCRETO 15 A 22M LM</x:v>
      </x:c>
      <x:c r="F202" s="3" t="str">
        <x:v>UNIDADE</x:v>
      </x:c>
      <x:c r="G202" s="10" t="n">
        <x:v>2</x:v>
      </x:c>
      <x:c r="H202" s="10" t="n">
        <x:f>IF(G202="","",G202/12)</x:f>
        <x:v>0.16666666666666666</x:v>
      </x:c>
      <x:c r="I202" s="10" t="n">
        <x:v>0</x:v>
      </x:c>
      <x:c r="J202" s="10" t="n">
        <x:f>IF(H202="","",I202-H202)</x:f>
        <x:v>-0.16666666666666666</x:v>
      </x:c>
      <x:c r="K202" s="11" t="n">
        <x:f>IF(H202&gt;0,I202/H202,"")</x:f>
        <x:v>0</x:v>
      </x:c>
      <x:c r="L202" s="12" t="n">
        <x:v>184.84</x:v>
      </x:c>
      <x:c r="M202" s="12" t="n">
        <x:v>0</x:v>
      </x:c>
      <x:c r="N202" s="12" t="n">
        <x:f>M202-L202</x:f>
        <x:v>-184.84</x:v>
      </x:c>
      <x:c r="O202" s="3" t="str">
        <x:v>Anexo IX</x:v>
      </x:c>
    </x:row>
    <x:row r="203" ht="34" customHeight="1">
      <x:c r="A203" s="3" t="str">
        <x:v>Junho</x:v>
      </x:c>
      <x:c r="B203" s="3" t="str">
        <x:v>O&amp;M</x:v>
      </x:c>
      <x:c r="C203" s="3" t="str">
        <x:v>PRODUÇÃO</x:v>
      </x:c>
      <x:c r="D203" s="3" t="str">
        <x:v>5020000094</x:v>
      </x:c>
      <x:c r="E203" s="9" t="str">
        <x:v>INST POSTE CONCRETO 15 A 22M LM</x:v>
      </x:c>
      <x:c r="F203" s="3" t="str">
        <x:v>UNIDADE</x:v>
      </x:c>
      <x:c r="G203" s="10" t="n">
        <x:v>1</x:v>
      </x:c>
      <x:c r="H203" s="10" t="n">
        <x:f>IF(G203="","",G203/12)</x:f>
        <x:v>0.08333333333333333</x:v>
      </x:c>
      <x:c r="I203" s="10" t="n">
        <x:v>0</x:v>
      </x:c>
      <x:c r="J203" s="10" t="n">
        <x:f>IF(H203="","",I203-H203)</x:f>
        <x:v>-0.08333333333333333</x:v>
      </x:c>
      <x:c r="K203" s="11" t="n">
        <x:f>IF(H203&gt;0,I203/H203,"")</x:f>
        <x:v>0</x:v>
      </x:c>
      <x:c r="L203" s="12" t="n">
        <x:v>177.14</x:v>
      </x:c>
      <x:c r="M203" s="12" t="n">
        <x:v>0</x:v>
      </x:c>
      <x:c r="N203" s="12" t="n">
        <x:f>M203-L203</x:f>
        <x:v>-177.14</x:v>
      </x:c>
      <x:c r="O203" s="3" t="str">
        <x:v>Anexo IX</x:v>
      </x:c>
    </x:row>
    <x:row r="204" ht="34" customHeight="1">
      <x:c r="A204" s="3" t="str">
        <x:v>Junho</x:v>
      </x:c>
      <x:c r="B204" s="3" t="str">
        <x:v>O&amp;M</x:v>
      </x:c>
      <x:c r="C204" s="3" t="str">
        <x:v>PRODUÇÃO</x:v>
      </x:c>
      <x:c r="D204" s="3" t="str">
        <x:v>5022000239</x:v>
      </x:c>
      <x:c r="E204" s="9" t="str">
        <x:v>TENSIONAR COND NU COBRE &gt; 50MM² LM</x:v>
      </x:c>
      <x:c r="F204" s="3" t="str">
        <x:v>UNIDADE</x:v>
      </x:c>
      <x:c r="G204" s="10" t="n">
        <x:v>8</x:v>
      </x:c>
      <x:c r="H204" s="10" t="n">
        <x:f>IF(G204="","",G204/12)</x:f>
        <x:v>0.6666666666666666</x:v>
      </x:c>
      <x:c r="I204" s="10" t="n">
        <x:v>4</x:v>
      </x:c>
      <x:c r="J204" s="10" t="n">
        <x:f>IF(H204="","",I204-H204)</x:f>
        <x:v>3.3333333333333335</x:v>
      </x:c>
      <x:c r="K204" s="11" t="n">
        <x:f>IF(H204&gt;0,I204/H204,"")</x:f>
        <x:v>6</x:v>
      </x:c>
      <x:c r="L204" s="12" t="n">
        <x:v>173.77</x:v>
      </x:c>
      <x:c r="M204" s="12" t="n">
        <x:v>1042.64</x:v>
      </x:c>
      <x:c r="N204" s="12" t="n">
        <x:f>M204-L204</x:f>
        <x:v>868.8700000000001</x:v>
      </x:c>
      <x:c r="O204" s="3" t="str">
        <x:v>Anexo IX</x:v>
      </x:c>
    </x:row>
    <x:row r="205" ht="34" customHeight="1">
      <x:c r="A205" s="3" t="str">
        <x:v>Junho</x:v>
      </x:c>
      <x:c r="B205" s="3" t="str">
        <x:v>O&amp;M</x:v>
      </x:c>
      <x:c r="C205" s="3" t="str">
        <x:v>PRODUÇÃO</x:v>
      </x:c>
      <x:c r="D205" s="3" t="str">
        <x:v>5022000233</x:v>
      </x:c>
      <x:c r="E205" s="9" t="str">
        <x:v>RET COND NU COBRE &lt;= 50MM² LM</x:v>
      </x:c>
      <x:c r="F205" s="3" t="str">
        <x:v>METRO</x:v>
      </x:c>
      <x:c r="G205" s="10" t="n">
        <x:v>935</x:v>
      </x:c>
      <x:c r="H205" s="10" t="n">
        <x:f>IF(G205="","",G205/12)</x:f>
        <x:v>77.91666666666667</x:v>
      </x:c>
      <x:c r="I205" s="10" t="n">
        <x:v>12722</x:v>
      </x:c>
      <x:c r="J205" s="10" t="n">
        <x:f>IF(H205="","",I205-H205)</x:f>
        <x:v>12644.083333333334</x:v>
      </x:c>
      <x:c r="K205" s="11" t="n">
        <x:f>IF(H205&gt;0,I205/H205,"")</x:f>
        <x:v>163.2770053475936</x:v>
      </x:c>
      <x:c r="L205" s="12" t="n">
        <x:v>173.75</x:v>
      </x:c>
      <x:c r="M205" s="12" t="n">
        <x:v>28370.06</x:v>
      </x:c>
      <x:c r="N205" s="12" t="n">
        <x:f>M205-L205</x:f>
        <x:v>28196.31</x:v>
      </x:c>
      <x:c r="O205" s="3" t="str">
        <x:v>Anexo IX</x:v>
      </x:c>
    </x:row>
    <x:row r="206" ht="34" customHeight="1">
      <x:c r="A206" s="3" t="str">
        <x:v>Junho</x:v>
      </x:c>
      <x:c r="B206" s="3" t="str">
        <x:v>O&amp;M</x:v>
      </x:c>
      <x:c r="C206" s="3" t="str">
        <x:v>PRODUÇÃO</x:v>
      </x:c>
      <x:c r="D206" s="3" t="str">
        <x:v>5025300179</x:v>
      </x:c>
      <x:c r="E206" s="9" t="str">
        <x:v>RET CHAVE SECCIONADORA A SECO 3F LM</x:v>
      </x:c>
      <x:c r="F206" s="3" t="str">
        <x:v>UNIDADE</x:v>
      </x:c>
      <x:c r="G206" s="10" t="n">
        <x:v>4</x:v>
      </x:c>
      <x:c r="H206" s="10" t="n">
        <x:f>IF(G206="","",G206/12)</x:f>
        <x:v>0.3333333333333333</x:v>
      </x:c>
      <x:c r="I206" s="10" t="n">
        <x:v>0</x:v>
      </x:c>
      <x:c r="J206" s="10" t="n">
        <x:f>IF(H206="","",I206-H206)</x:f>
        <x:v>-0.3333333333333333</x:v>
      </x:c>
      <x:c r="K206" s="11" t="n">
        <x:f>IF(H206&gt;0,I206/H206,"")</x:f>
        <x:v>0</x:v>
      </x:c>
      <x:c r="L206" s="12" t="n">
        <x:v>169.39</x:v>
      </x:c>
      <x:c r="M206" s="12" t="n">
        <x:v>0</x:v>
      </x:c>
      <x:c r="N206" s="12" t="n">
        <x:f>M206-L206</x:f>
        <x:v>-169.39</x:v>
      </x:c>
      <x:c r="O206" s="3" t="str">
        <x:v>Anexo IX</x:v>
      </x:c>
    </x:row>
    <x:row r="207" ht="34" customHeight="1">
      <x:c r="A207" s="3" t="str">
        <x:v>Junho</x:v>
      </x:c>
      <x:c r="B207" s="3" t="str">
        <x:v>O&amp;M</x:v>
      </x:c>
      <x:c r="C207" s="3" t="str">
        <x:v>PRODUÇÃO</x:v>
      </x:c>
      <x:c r="D207" s="3" t="str">
        <x:v>5035000055</x:v>
      </x:c>
      <x:c r="E207" s="9" t="str">
        <x:v>ELIMINAR ARV MEDIO PORTE 2MS PO LV</x:v>
      </x:c>
      <x:c r="F207" s="3" t="str">
        <x:v>UNIDADE</x:v>
      </x:c>
      <x:c r="G207" s="10" t="n">
        <x:v>11.171071812659234</x:v>
      </x:c>
      <x:c r="H207" s="10" t="n">
        <x:f>IF(G207="","",G207/12)</x:f>
        <x:v>0.9309226510549361</x:v>
      </x:c>
      <x:c r="I207" s="10" t="n">
        <x:v>1</x:v>
      </x:c>
      <x:c r="J207" s="10" t="n">
        <x:f>IF(H207="","",I207-H207)</x:f>
        <x:v>0.0690773489450639</x:v>
      </x:c>
      <x:c r="K207" s="11" t="n">
        <x:f>IF(H207&gt;0,I207/H207,"")</x:f>
        <x:v>1.0742031025529182</x:v>
      </x:c>
      <x:c r="L207" s="12" t="n">
        <x:v>154.65</x:v>
      </x:c>
      <x:c r="M207" s="12" t="n">
        <x:v>166.13</x:v>
      </x:c>
      <x:c r="N207" s="12" t="n">
        <x:f>M207-L207</x:f>
        <x:v>11.47999999999999</x:v>
      </x:c>
      <x:c r="O207" s="3" t="str">
        <x:v>Anexo IX</x:v>
      </x:c>
    </x:row>
    <x:row r="208" ht="34" customHeight="1">
      <x:c r="A208" s="3" t="str">
        <x:v>Junho</x:v>
      </x:c>
      <x:c r="B208" s="3" t="str">
        <x:v>O&amp;M</x:v>
      </x:c>
      <x:c r="C208" s="3" t="str">
        <x:v>PRODUÇÃO</x:v>
      </x:c>
      <x:c r="D208" s="3" t="str">
        <x:v>5035000054</x:v>
      </x:c>
      <x:c r="E208" s="9" t="str">
        <x:v>ELIMINAR ARV GRANDE PORTE 2GS PO LV</x:v>
      </x:c>
      <x:c r="F208" s="3" t="str">
        <x:v>UNIDADE</x:v>
      </x:c>
      <x:c r="G208" s="10" t="n">
        <x:v>5.291560332312268</x:v>
      </x:c>
      <x:c r="H208" s="10" t="n">
        <x:f>IF(G208="","",G208/12)</x:f>
        <x:v>0.44096336102602235</x:v>
      </x:c>
      <x:c r="I208" s="10" t="n">
        <x:v>0</x:v>
      </x:c>
      <x:c r="J208" s="10" t="n">
        <x:f>IF(H208="","",I208-H208)</x:f>
        <x:v>-0.44096336102602235</x:v>
      </x:c>
      <x:c r="K208" s="11" t="n">
        <x:f>IF(H208&gt;0,I208/H208,"")</x:f>
        <x:v>0</x:v>
      </x:c>
      <x:c r="L208" s="12" t="n">
        <x:v>146.51</x:v>
      </x:c>
      <x:c r="M208" s="12" t="n">
        <x:v>0</x:v>
      </x:c>
      <x:c r="N208" s="12" t="n">
        <x:f>M208-L208</x:f>
        <x:v>-146.51</x:v>
      </x:c>
      <x:c r="O208" s="3" t="str">
        <x:v>Anexo IX</x:v>
      </x:c>
    </x:row>
    <x:row r="209" ht="34" customHeight="1">
      <x:c r="A209" s="3" t="str">
        <x:v>Junho</x:v>
      </x:c>
      <x:c r="B209" s="3" t="str">
        <x:v>O&amp;M</x:v>
      </x:c>
      <x:c r="C209" s="3" t="str">
        <x:v>PRODUÇÃO</x:v>
      </x:c>
      <x:c r="D209" s="3" t="str">
        <x:v>5021000173</x:v>
      </x:c>
      <x:c r="E209" s="9" t="str">
        <x:v>RET ESTR PRI NS/BS (PR, CF, SU) LM</x:v>
      </x:c>
      <x:c r="F209" s="3" t="str">
        <x:v>CONJUNTO</x:v>
      </x:c>
      <x:c r="G209" s="10" t="n">
        <x:v>2.666666846280874</x:v>
      </x:c>
      <x:c r="H209" s="10" t="n">
        <x:f>IF(G209="","",G209/12)</x:f>
        <x:v>0.22222223719007284</x:v>
      </x:c>
      <x:c r="I209" s="10" t="n">
        <x:v>0</x:v>
      </x:c>
      <x:c r="J209" s="10" t="n">
        <x:f>IF(H209="","",I209-H209)</x:f>
        <x:v>-0.22222223719007284</x:v>
      </x:c>
      <x:c r="K209" s="11" t="n">
        <x:f>IF(H209&gt;0,I209/H209,"")</x:f>
        <x:v>0</x:v>
      </x:c>
      <x:c r="L209" s="12" t="n">
        <x:v>122.16</x:v>
      </x:c>
      <x:c r="M209" s="12" t="n">
        <x:v>0</x:v>
      </x:c>
      <x:c r="N209" s="12" t="n">
        <x:f>M209-L209</x:f>
        <x:v>-122.16</x:v>
      </x:c>
      <x:c r="O209" s="3" t="str">
        <x:v>Anexo IX</x:v>
      </x:c>
    </x:row>
    <x:row r="210" ht="34" customHeight="1">
      <x:c r="A210" s="3" t="str">
        <x:v>Junho</x:v>
      </x:c>
      <x:c r="B210" s="3" t="str">
        <x:v>O&amp;M</x:v>
      </x:c>
      <x:c r="C210" s="3" t="str">
        <x:v>PRODUÇÃO</x:v>
      </x:c>
      <x:c r="D210" s="3" t="str">
        <x:v>5022000279</x:v>
      </x:c>
      <x:c r="E210" s="9" t="str">
        <x:v>RET COND COBERTO RDC 95-185MM2 LM</x:v>
      </x:c>
      <x:c r="F210" s="3" t="str">
        <x:v>METRO</x:v>
      </x:c>
      <x:c r="G210" s="10" t="n">
        <x:v>233.33333333333331</x:v>
      </x:c>
      <x:c r="H210" s="10" t="n">
        <x:f>IF(G210="","",G210/12)</x:f>
        <x:v>19.444444444444443</x:v>
      </x:c>
      <x:c r="I210" s="10" t="n">
        <x:v>48</x:v>
      </x:c>
      <x:c r="J210" s="10" t="n">
        <x:f>IF(H210="","",I210-H210)</x:f>
        <x:v>28.555555555555557</x:v>
      </x:c>
      <x:c r="K210" s="11" t="n">
        <x:f>IF(H210&gt;0,I210/H210,"")</x:f>
        <x:v>2.468571428571429</x:v>
      </x:c>
      <x:c r="L210" s="12" t="n">
        <x:v>107.33</x:v>
      </x:c>
      <x:c r="M210" s="12" t="n">
        <x:v>264.96</x:v>
      </x:c>
      <x:c r="N210" s="12" t="n">
        <x:f>M210-L210</x:f>
        <x:v>157.63</x:v>
      </x:c>
      <x:c r="O210" s="3" t="str">
        <x:v>Anexo IX</x:v>
      </x:c>
    </x:row>
    <x:row r="211" ht="34" customHeight="1">
      <x:c r="A211" s="3" t="str">
        <x:v>Junho</x:v>
      </x:c>
      <x:c r="B211" s="3" t="str">
        <x:v>O&amp;M</x:v>
      </x:c>
      <x:c r="C211" s="3" t="str">
        <x:v>PRODUÇÃO</x:v>
      </x:c>
      <x:c r="D211" s="3" t="str">
        <x:v>5022000281</x:v>
      </x:c>
      <x:c r="E211" s="9" t="str">
        <x:v>RET CABO MENSAGEIRO RDC LM</x:v>
      </x:c>
      <x:c r="F211" s="3" t="str">
        <x:v>METRO</x:v>
      </x:c>
      <x:c r="G211" s="10" t="n">
        <x:v>809</x:v>
      </x:c>
      <x:c r="H211" s="10" t="n">
        <x:f>IF(G211="","",G211/12)</x:f>
        <x:v>67.41666666666667</x:v>
      </x:c>
      <x:c r="I211" s="10" t="n">
        <x:v>0</x:v>
      </x:c>
      <x:c r="J211" s="10" t="n">
        <x:f>IF(H211="","",I211-H211)</x:f>
        <x:v>-67.41666666666667</x:v>
      </x:c>
      <x:c r="K211" s="11" t="n">
        <x:f>IF(H211&gt;0,I211/H211,"")</x:f>
        <x:v>0</x:v>
      </x:c>
      <x:c r="L211" s="12" t="n">
        <x:v>106.52</x:v>
      </x:c>
      <x:c r="M211" s="12" t="n">
        <x:v>0</x:v>
      </x:c>
      <x:c r="N211" s="12" t="n">
        <x:f>M211-L211</x:f>
        <x:v>-106.52</x:v>
      </x:c>
      <x:c r="O211" s="3" t="str">
        <x:v>Anexo IX</x:v>
      </x:c>
    </x:row>
    <x:row r="212" ht="34" customHeight="1">
      <x:c r="A212" s="3" t="str">
        <x:v>Junho</x:v>
      </x:c>
      <x:c r="B212" s="3" t="str">
        <x:v>O&amp;M</x:v>
      </x:c>
      <x:c r="C212" s="3" t="str">
        <x:v>PRODUÇÃO</x:v>
      </x:c>
      <x:c r="D212" s="3" t="str">
        <x:v>5021200044</x:v>
      </x:c>
      <x:c r="E212" s="9" t="str">
        <x:v>INST ISOLADOR ROLDANA LM</x:v>
      </x:c>
      <x:c r="F212" s="3" t="str">
        <x:v>UNIDADE</x:v>
      </x:c>
      <x:c r="G212" s="10" t="n">
        <x:v>4.901808785529718</x:v>
      </x:c>
      <x:c r="H212" s="10" t="n">
        <x:f>IF(G212="","",G212/12)</x:f>
        <x:v>0.4084840654608098</x:v>
      </x:c>
      <x:c r="I212" s="10" t="n">
        <x:v>4</x:v>
      </x:c>
      <x:c r="J212" s="10" t="n">
        <x:f>IF(H212="","",I212-H212)</x:f>
        <x:v>3.5915159345391903</x:v>
      </x:c>
      <x:c r="K212" s="11" t="n">
        <x:f>IF(H212&gt;0,I212/H212,"")</x:f>
        <x:v>9.792303637322084</x:v>
      </x:c>
      <x:c r="L212" s="12" t="n">
        <x:v>96.65</x:v>
      </x:c>
      <x:c r="M212" s="12" t="n">
        <x:v>946.44</x:v>
      </x:c>
      <x:c r="N212" s="12" t="n">
        <x:f>M212-L212</x:f>
        <x:v>849.7900000000001</x:v>
      </x:c>
      <x:c r="O212" s="3" t="str">
        <x:v>Anexo IX</x:v>
      </x:c>
    </x:row>
    <x:row r="213" ht="34" customHeight="1">
      <x:c r="A213" s="3" t="str">
        <x:v>Junho</x:v>
      </x:c>
      <x:c r="B213" s="3" t="str">
        <x:v>O&amp;M</x:v>
      </x:c>
      <x:c r="C213" s="3" t="str">
        <x:v>PRODUÇÃO</x:v>
      </x:c>
      <x:c r="D213" s="3" t="str">
        <x:v>5022000263</x:v>
      </x:c>
      <x:c r="E213" s="9" t="str">
        <x:v>RET COND 2PLEX BT 1X10(10)-1X35(35) LM</x:v>
      </x:c>
      <x:c r="F213" s="3" t="str">
        <x:v>METRO</x:v>
      </x:c>
      <x:c r="G213" s="10" t="n">
        <x:v>116</x:v>
      </x:c>
      <x:c r="H213" s="10" t="n">
        <x:f>IF(G213="","",G213/12)</x:f>
        <x:v>9.666666666666666</x:v>
      </x:c>
      <x:c r="I213" s="10" t="n">
        <x:v>107</x:v>
      </x:c>
      <x:c r="J213" s="10" t="n">
        <x:f>IF(H213="","",I213-H213)</x:f>
        <x:v>97.33333333333333</x:v>
      </x:c>
      <x:c r="K213" s="11" t="n">
        <x:f>IF(H213&gt;0,I213/H213,"")</x:f>
        <x:v>11.06896551724138</x:v>
      </x:c>
      <x:c r="L213" s="12" t="n">
        <x:v>48.33</x:v>
      </x:c>
      <x:c r="M213" s="12" t="n">
        <x:v>535</x:v>
      </x:c>
      <x:c r="N213" s="12" t="n">
        <x:f>M213-L213</x:f>
        <x:v>486.67</x:v>
      </x:c>
      <x:c r="O213" s="3" t="str">
        <x:v>Anexo IX</x:v>
      </x:c>
    </x:row>
    <x:row r="214" ht="34" customHeight="1">
      <x:c r="A214" s="3" t="str">
        <x:v>Junho</x:v>
      </x:c>
      <x:c r="B214" s="3" t="str">
        <x:v>O&amp;M</x:v>
      </x:c>
      <x:c r="C214" s="3" t="str">
        <x:v>PRODUÇÃO</x:v>
      </x:c>
      <x:c r="D214" s="3" t="str">
        <x:v>5022000258</x:v>
      </x:c>
      <x:c r="E214" s="9" t="str">
        <x:v>RET ESTRIBO OU GRAMPO LINHA VIVA RD LM</x:v>
      </x:c>
      <x:c r="F214" s="3" t="str">
        <x:v>UNIDADE</x:v>
      </x:c>
      <x:c r="G214" s="10" t="n">
        <x:v>4</x:v>
      </x:c>
      <x:c r="H214" s="10" t="n">
        <x:f>IF(G214="","",G214/12)</x:f>
        <x:v>0.3333333333333333</x:v>
      </x:c>
      <x:c r="I214" s="10" t="n">
        <x:v>0</x:v>
      </x:c>
      <x:c r="J214" s="10" t="n">
        <x:f>IF(H214="","",I214-H214)</x:f>
        <x:v>-0.3333333333333333</x:v>
      </x:c>
      <x:c r="K214" s="11" t="n">
        <x:f>IF(H214&gt;0,I214/H214,"")</x:f>
        <x:v>0</x:v>
      </x:c>
      <x:c r="L214" s="12" t="n">
        <x:v>37.33</x:v>
      </x:c>
      <x:c r="M214" s="12" t="n">
        <x:v>0</x:v>
      </x:c>
      <x:c r="N214" s="12" t="n">
        <x:f>M214-L214</x:f>
        <x:v>-37.33</x:v>
      </x:c>
      <x:c r="O214" s="3" t="str">
        <x:v>Anexo IX</x:v>
      </x:c>
    </x:row>
    <x:row r="215" ht="34" customHeight="1">
      <x:c r="A215" s="3" t="str">
        <x:v>Junho</x:v>
      </x:c>
      <x:c r="B215" s="3" t="str">
        <x:v>O&amp;M</x:v>
      </x:c>
      <x:c r="C215" s="3" t="str">
        <x:v>PRODUÇÃO</x:v>
      </x:c>
      <x:c r="D215" s="3" t="str">
        <x:v>5022000231</x:v>
      </x:c>
      <x:c r="E215" s="9" t="str">
        <x:v>RET COND NU COBRE &gt; 50MM² LM</x:v>
      </x:c>
      <x:c r="F215" s="3" t="str">
        <x:v>METRO</x:v>
      </x:c>
      <x:c r="G215" s="10" t="n">
        <x:v>100</x:v>
      </x:c>
      <x:c r="H215" s="10" t="n">
        <x:f>IF(G215="","",G215/12)</x:f>
        <x:v>8.333333333333334</x:v>
      </x:c>
      <x:c r="I215" s="10" t="n">
        <x:v>0</x:v>
      </x:c>
      <x:c r="J215" s="10" t="n">
        <x:f>IF(H215="","",I215-H215)</x:f>
        <x:v>-8.333333333333334</x:v>
      </x:c>
      <x:c r="K215" s="11" t="n">
        <x:f>IF(H215&gt;0,I215/H215,"")</x:f>
        <x:v>0</x:v>
      </x:c>
      <x:c r="L215" s="12" t="n">
        <x:v>27.42</x:v>
      </x:c>
      <x:c r="M215" s="12" t="n">
        <x:v>0</x:v>
      </x:c>
      <x:c r="N215" s="12" t="n">
        <x:f>M215-L215</x:f>
        <x:v>-27.42</x:v>
      </x:c>
      <x:c r="O215" s="3" t="str">
        <x:v>Anexo IX</x:v>
      </x:c>
    </x:row>
    <x:row r="216" ht="34" customHeight="1">
      <x:c r="A216" s="3" t="str">
        <x:v>Junho</x:v>
      </x:c>
      <x:c r="B216" s="3" t="str">
        <x:v>O&amp;M</x:v>
      </x:c>
      <x:c r="C216" s="3" t="str">
        <x:v>PRODUÇÃO</x:v>
      </x:c>
      <x:c r="D216" s="3" t="str">
        <x:v>5035000069</x:v>
      </x:c>
      <x:c r="E216" s="9" t="str">
        <x:v>PODA GRAM&gt;6&lt;12M REDE MT REBAIX 3MR PO LV</x:v>
      </x:c>
      <x:c r="F216" s="3" t="str">
        <x:v>METRO</x:v>
      </x:c>
      <x:c r="G216" s="10" t="n">
        <x:v>3.5277068882081783</x:v>
      </x:c>
      <x:c r="H216" s="10" t="n">
        <x:f>IF(G216="","",G216/12)</x:f>
        <x:v>0.2939755740173482</x:v>
      </x:c>
      <x:c r="I216" s="10" t="n">
        <x:v>0</x:v>
      </x:c>
      <x:c r="J216" s="10" t="n">
        <x:f>IF(H216="","",I216-H216)</x:f>
        <x:v>-0.2939755740173482</x:v>
      </x:c>
      <x:c r="K216" s="11" t="n">
        <x:f>IF(H216&gt;0,I216/H216,"")</x:f>
        <x:v>0</x:v>
      </x:c>
      <x:c r="L216" s="12" t="n">
        <x:v>24.42</x:v>
      </x:c>
      <x:c r="M216" s="12" t="n">
        <x:v>0</x:v>
      </x:c>
      <x:c r="N216" s="12" t="n">
        <x:f>M216-L216</x:f>
        <x:v>-24.42</x:v>
      </x:c>
      <x:c r="O216" s="3" t="str">
        <x:v>Anexo IX</x:v>
      </x:c>
    </x:row>
    <x:row r="217" ht="34" customHeight="1">
      <x:c r="A217" s="3" t="str">
        <x:v>Junho</x:v>
      </x:c>
      <x:c r="B217" s="3" t="str">
        <x:v>O&amp;M</x:v>
      </x:c>
      <x:c r="C217" s="3" t="str">
        <x:v>PRODUÇÃO</x:v>
      </x:c>
      <x:c r="D217" s="3" t="str">
        <x:v>5035000056</x:v>
      </x:c>
      <x:c r="E217" s="9" t="str">
        <x:v>ELIMINAR ARV PEQUENO PORTE 2PS PO LV</x:v>
      </x:c>
      <x:c r="F217" s="3" t="str">
        <x:v>UNIDADE</x:v>
      </x:c>
      <x:c r="G217" s="10" t="n">
        <x:v>3.5277068882081783</x:v>
      </x:c>
      <x:c r="H217" s="10" t="n">
        <x:f>IF(G217="","",G217/12)</x:f>
        <x:v>0.2939755740173482</x:v>
      </x:c>
      <x:c r="I217" s="10" t="n">
        <x:v>0</x:v>
      </x:c>
      <x:c r="J217" s="10" t="n">
        <x:f>IF(H217="","",I217-H217)</x:f>
        <x:v>-0.2939755740173482</x:v>
      </x:c>
      <x:c r="K217" s="11" t="n">
        <x:f>IF(H217&gt;0,I217/H217,"")</x:f>
        <x:v>0</x:v>
      </x:c>
      <x:c r="L217" s="12" t="n">
        <x:v>21.55</x:v>
      </x:c>
      <x:c r="M217" s="12" t="n">
        <x:v>0</x:v>
      </x:c>
      <x:c r="N217" s="12" t="n">
        <x:f>M217-L217</x:f>
        <x:v>-21.55</x:v>
      </x:c>
      <x:c r="O217" s="3" t="str">
        <x:v>Anexo IX</x:v>
      </x:c>
    </x:row>
    <x:row r="218" ht="34" customHeight="1">
      <x:c r="A218" s="3" t="str">
        <x:v>Junho</x:v>
      </x:c>
      <x:c r="B218" s="3" t="str">
        <x:v>O&amp;M</x:v>
      </x:c>
      <x:c r="C218" s="3" t="str">
        <x:v>PRODUÇÃO</x:v>
      </x:c>
      <x:c r="D218" s="3" t="str">
        <x:v>5022000265</x:v>
      </x:c>
      <x:c r="E218" s="9" t="str">
        <x:v>RET COND 3PLEX BT 2X10(10)-2X35(35) LM</x:v>
      </x:c>
      <x:c r="F218" s="3" t="str">
        <x:v>METRO</x:v>
      </x:c>
      <x:c r="G218" s="10" t="n">
        <x:v>28</x:v>
      </x:c>
      <x:c r="H218" s="10" t="n">
        <x:f>IF(G218="","",G218/12)</x:f>
        <x:v>2.3333333333333335</x:v>
      </x:c>
      <x:c r="I218" s="10" t="n">
        <x:v>0</x:v>
      </x:c>
      <x:c r="J218" s="10" t="n">
        <x:f>IF(H218="","",I218-H218)</x:f>
        <x:v>-2.3333333333333335</x:v>
      </x:c>
      <x:c r="K218" s="11" t="n">
        <x:f>IF(H218&gt;0,I218/H218,"")</x:f>
        <x:v>0</x:v>
      </x:c>
      <x:c r="L218" s="12" t="n">
        <x:v>11.67</x:v>
      </x:c>
      <x:c r="M218" s="12" t="n">
        <x:v>0</x:v>
      </x:c>
      <x:c r="N218" s="12" t="n">
        <x:f>M218-L218</x:f>
        <x:v>-11.67</x:v>
      </x:c>
      <x:c r="O218" s="3" t="str">
        <x:v>Anexo IX</x:v>
      </x:c>
    </x:row>
    <x:row r="219" ht="34" customHeight="1">
      <x:c r="A219" s="3" t="str">
        <x:v>Junho</x:v>
      </x:c>
      <x:c r="B219" s="3" t="str">
        <x:v>O&amp;M</x:v>
      </x:c>
      <x:c r="C219" s="3" t="str">
        <x:v>PRODUÇÃO</x:v>
      </x:c>
      <x:c r="D219" s="3" t="str">
        <x:v>5022200055</x:v>
      </x:c>
      <x:c r="E219" s="9" t="str">
        <x:v>INST ATERRAMENTO COMPL 3HASTES LM</x:v>
      </x:c>
      <x:c r="F219" s="3" t="str">
        <x:v>CONJUNTO</x:v>
      </x:c>
      <x:c r="G219" s="10" t="n">
        <x:v>0</x:v>
      </x:c>
      <x:c r="H219" s="10" t="str">
        <x:f>IF(G219="","",G219/12)</x:f>
      </x:c>
      <x:c r="I219" s="10" t="n">
        <x:v>0</x:v>
      </x:c>
      <x:c r="J219" s="10" t="str">
        <x:f>IF(H219="","",I219-H219)</x:f>
      </x:c>
      <x:c r="K219" s="11" t="str">
        <x:f>IF(H219&gt;0,I219/H219,"")</x:f>
      </x:c>
      <x:c r="L219" s="12" t="n">
        <x:v>0</x:v>
      </x:c>
      <x:c r="M219" s="12" t="n">
        <x:v>0</x:v>
      </x:c>
      <x:c r="N219" s="12" t="n">
        <x:f>M219-L219</x:f>
        <x:v>0</x:v>
      </x:c>
      <x:c r="O219" s="3" t="str">
        <x:v>Anexo IX</x:v>
      </x:c>
    </x:row>
    <x:row r="220" ht="34" customHeight="1">
      <x:c r="A220" s="3" t="str">
        <x:v>Junho</x:v>
      </x:c>
      <x:c r="B220" s="3" t="str">
        <x:v>O&amp;M</x:v>
      </x:c>
      <x:c r="C220" s="3" t="str">
        <x:v>PRODUÇÃO</x:v>
      </x:c>
      <x:c r="D220" s="3" t="str">
        <x:v>5022200034</x:v>
      </x:c>
      <x:c r="E220" s="9" t="str">
        <x:v>INST ATERRAMENTO COMPL 5-8HASTES LM</x:v>
      </x:c>
      <x:c r="F220" s="3" t="str">
        <x:v>CONJUNTO</x:v>
      </x:c>
      <x:c r="G220" s="10" t="n">
        <x:v>0</x:v>
      </x:c>
      <x:c r="H220" s="10" t="str">
        <x:f>IF(G220="","",G220/12)</x:f>
      </x:c>
      <x:c r="I220" s="10" t="n">
        <x:v>0</x:v>
      </x:c>
      <x:c r="J220" s="10" t="str">
        <x:f>IF(H220="","",I220-H220)</x:f>
      </x:c>
      <x:c r="K220" s="11" t="str">
        <x:f>IF(H220&gt;0,I220/H220,"")</x:f>
      </x:c>
      <x:c r="L220" s="12" t="n">
        <x:v>0</x:v>
      </x:c>
      <x:c r="M220" s="12" t="n">
        <x:v>0</x:v>
      </x:c>
      <x:c r="N220" s="12" t="n">
        <x:f>M220-L220</x:f>
        <x:v>0</x:v>
      </x:c>
      <x:c r="O220" s="3" t="str">
        <x:v>Anexo IX</x:v>
      </x:c>
    </x:row>
    <x:row r="221" ht="34" customHeight="1">
      <x:c r="A221" s="3" t="str">
        <x:v>Junho</x:v>
      </x:c>
      <x:c r="B221" s="3" t="str">
        <x:v>O&amp;M</x:v>
      </x:c>
      <x:c r="C221" s="3" t="str">
        <x:v>PRODUÇÃO</x:v>
      </x:c>
      <x:c r="D221" s="3" t="str">
        <x:v>5022200057</x:v>
      </x:c>
      <x:c r="E221" s="9" t="str">
        <x:v>INST ATERRAMENTO COMPL 12HASTES LM</x:v>
      </x:c>
      <x:c r="F221" s="3" t="str">
        <x:v>CONJUNTO</x:v>
      </x:c>
      <x:c r="G221" s="10" t="n">
        <x:v>0</x:v>
      </x:c>
      <x:c r="H221" s="10" t="str">
        <x:f>IF(G221="","",G221/12)</x:f>
      </x:c>
      <x:c r="I221" s="10" t="n">
        <x:v>0</x:v>
      </x:c>
      <x:c r="J221" s="10" t="str">
        <x:f>IF(H221="","",I221-H221)</x:f>
      </x:c>
      <x:c r="K221" s="11" t="str">
        <x:f>IF(H221&gt;0,I221/H221,"")</x:f>
      </x:c>
      <x:c r="L221" s="12" t="n">
        <x:v>0</x:v>
      </x:c>
      <x:c r="M221" s="12" t="n">
        <x:v>0</x:v>
      </x:c>
      <x:c r="N221" s="12" t="n">
        <x:f>M221-L221</x:f>
        <x:v>0</x:v>
      </x:c>
      <x:c r="O221" s="3" t="str">
        <x:v>Anexo IX</x:v>
      </x:c>
    </x:row>
    <x:row r="222" ht="34" customHeight="1">
      <x:c r="A222" s="3" t="str">
        <x:v>Junho</x:v>
      </x:c>
      <x:c r="B222" s="3" t="str">
        <x:v>O&amp;M</x:v>
      </x:c>
      <x:c r="C222" s="3" t="str">
        <x:v>PRODUÇÃO</x:v>
      </x:c>
      <x:c r="D222" s="3" t="str">
        <x:v>5022200051</x:v>
      </x:c>
      <x:c r="E222" s="9" t="str">
        <x:v>INST ATERRAMENTO COMPL 16HASTES LM</x:v>
      </x:c>
      <x:c r="F222" s="3" t="str">
        <x:v>CONJUNTO</x:v>
      </x:c>
      <x:c r="G222" s="10" t="n">
        <x:v>0</x:v>
      </x:c>
      <x:c r="H222" s="10" t="str">
        <x:f>IF(G222="","",G222/12)</x:f>
      </x:c>
      <x:c r="I222" s="10" t="n">
        <x:v>0</x:v>
      </x:c>
      <x:c r="J222" s="10" t="str">
        <x:f>IF(H222="","",I222-H222)</x:f>
      </x:c>
      <x:c r="K222" s="11" t="str">
        <x:f>IF(H222&gt;0,I222/H222,"")</x:f>
      </x:c>
      <x:c r="L222" s="12" t="n">
        <x:v>0</x:v>
      </x:c>
      <x:c r="M222" s="12" t="n">
        <x:v>0</x:v>
      </x:c>
      <x:c r="N222" s="12" t="n">
        <x:f>M222-L222</x:f>
        <x:v>0</x:v>
      </x:c>
      <x:c r="O222" s="3" t="str">
        <x:v>Anexo IX</x:v>
      </x:c>
    </x:row>
    <x:row r="223" ht="34" customHeight="1">
      <x:c r="A223" s="3" t="str">
        <x:v>Junho</x:v>
      </x:c>
      <x:c r="B223" s="3" t="str">
        <x:v>O&amp;M</x:v>
      </x:c>
      <x:c r="C223" s="3" t="str">
        <x:v>PRODUÇÃO</x:v>
      </x:c>
      <x:c r="D223" s="3" t="str">
        <x:v>5022200052</x:v>
      </x:c>
      <x:c r="E223" s="9" t="str">
        <x:v>INST ATERRAMENTO COMPL 25HASTES LM</x:v>
      </x:c>
      <x:c r="F223" s="3" t="str">
        <x:v>CONJUNTO</x:v>
      </x:c>
      <x:c r="G223" s="10" t="n">
        <x:v>0</x:v>
      </x:c>
      <x:c r="H223" s="10" t="str">
        <x:f>IF(G223="","",G223/12)</x:f>
      </x:c>
      <x:c r="I223" s="10" t="n">
        <x:v>0</x:v>
      </x:c>
      <x:c r="J223" s="10" t="str">
        <x:f>IF(H223="","",I223-H223)</x:f>
      </x:c>
      <x:c r="K223" s="11" t="str">
        <x:f>IF(H223&gt;0,I223/H223,"")</x:f>
      </x:c>
      <x:c r="L223" s="12" t="n">
        <x:v>0</x:v>
      </x:c>
      <x:c r="M223" s="12" t="n">
        <x:v>0</x:v>
      </x:c>
      <x:c r="N223" s="12" t="n">
        <x:f>M223-L223</x:f>
        <x:v>0</x:v>
      </x:c>
      <x:c r="O223" s="3" t="str">
        <x:v>Anexo IX</x:v>
      </x:c>
    </x:row>
    <x:row r="224" ht="34" customHeight="1">
      <x:c r="A224" s="3" t="str">
        <x:v>Junho</x:v>
      </x:c>
      <x:c r="B224" s="3" t="str">
        <x:v>O&amp;M</x:v>
      </x:c>
      <x:c r="C224" s="3" t="str">
        <x:v>PRODUÇÃO</x:v>
      </x:c>
      <x:c r="D224" s="3" t="str">
        <x:v>5022200053</x:v>
      </x:c>
      <x:c r="E224" s="9" t="str">
        <x:v>INST ATERRAMENTO COMPL 36HASTES LM</x:v>
      </x:c>
      <x:c r="F224" s="3" t="str">
        <x:v>CONJUNTO</x:v>
      </x:c>
      <x:c r="G224" s="10" t="n">
        <x:v>0</x:v>
      </x:c>
      <x:c r="H224" s="10" t="str">
        <x:f>IF(G224="","",G224/12)</x:f>
      </x:c>
      <x:c r="I224" s="10" t="n">
        <x:v>0</x:v>
      </x:c>
      <x:c r="J224" s="10" t="str">
        <x:f>IF(H224="","",I224-H224)</x:f>
      </x:c>
      <x:c r="K224" s="11" t="str">
        <x:f>IF(H224&gt;0,I224/H224,"")</x:f>
      </x:c>
      <x:c r="L224" s="12" t="n">
        <x:v>0</x:v>
      </x:c>
      <x:c r="M224" s="12" t="n">
        <x:v>0</x:v>
      </x:c>
      <x:c r="N224" s="12" t="n">
        <x:f>M224-L224</x:f>
        <x:v>0</x:v>
      </x:c>
      <x:c r="O224" s="3" t="str">
        <x:v>Anexo IX</x:v>
      </x:c>
    </x:row>
    <x:row r="225" ht="34" customHeight="1">
      <x:c r="A225" s="3" t="str">
        <x:v>Junho</x:v>
      </x:c>
      <x:c r="B225" s="3" t="str">
        <x:v>O&amp;M</x:v>
      </x:c>
      <x:c r="C225" s="3" t="str">
        <x:v>PRODUÇÃO</x:v>
      </x:c>
      <x:c r="D225" s="3" t="str">
        <x:v>5022200050</x:v>
      </x:c>
      <x:c r="E225" s="9" t="str">
        <x:v>FURAR POCO P/ ATERRAMENTO ATE 15M LM</x:v>
      </x:c>
      <x:c r="F225" s="3" t="str">
        <x:v>CONJUNTO</x:v>
      </x:c>
      <x:c r="G225" s="10" t="n">
        <x:v>0</x:v>
      </x:c>
      <x:c r="H225" s="10" t="str">
        <x:f>IF(G225="","",G225/12)</x:f>
      </x:c>
      <x:c r="I225" s="10" t="n">
        <x:v>0</x:v>
      </x:c>
      <x:c r="J225" s="10" t="str">
        <x:f>IF(H225="","",I225-H225)</x:f>
      </x:c>
      <x:c r="K225" s="11" t="str">
        <x:f>IF(H225&gt;0,I225/H225,"")</x:f>
      </x:c>
      <x:c r="L225" s="12" t="n">
        <x:v>0</x:v>
      </x:c>
      <x:c r="M225" s="12" t="n">
        <x:v>0</x:v>
      </x:c>
      <x:c r="N225" s="12" t="n">
        <x:f>M225-L225</x:f>
        <x:v>0</x:v>
      </x:c>
      <x:c r="O225" s="3" t="str">
        <x:v>Anexo IX</x:v>
      </x:c>
    </x:row>
    <x:row r="226" ht="34" customHeight="1">
      <x:c r="A226" s="3" t="str">
        <x:v>Junho</x:v>
      </x:c>
      <x:c r="B226" s="3" t="str">
        <x:v>O&amp;M</x:v>
      </x:c>
      <x:c r="C226" s="3" t="str">
        <x:v>PRODUÇÃO</x:v>
      </x:c>
      <x:c r="D226" s="3" t="str">
        <x:v>5022200054</x:v>
      </x:c>
      <x:c r="E226" s="9" t="str">
        <x:v>FURAR POCO P/ ATERRAMENTO MAIOR 15M LM</x:v>
      </x:c>
      <x:c r="F226" s="3" t="str">
        <x:v>CONJUNTO</x:v>
      </x:c>
      <x:c r="G226" s="10" t="n">
        <x:v>0</x:v>
      </x:c>
      <x:c r="H226" s="10" t="str">
        <x:f>IF(G226="","",G226/12)</x:f>
      </x:c>
      <x:c r="I226" s="10" t="n">
        <x:v>0</x:v>
      </x:c>
      <x:c r="J226" s="10" t="str">
        <x:f>IF(H226="","",I226-H226)</x:f>
      </x:c>
      <x:c r="K226" s="11" t="str">
        <x:f>IF(H226&gt;0,I226/H226,"")</x:f>
      </x:c>
      <x:c r="L226" s="12" t="n">
        <x:v>0</x:v>
      </x:c>
      <x:c r="M226" s="12" t="n">
        <x:v>0</x:v>
      </x:c>
      <x:c r="N226" s="12" t="n">
        <x:f>M226-L226</x:f>
        <x:v>0</x:v>
      </x:c>
      <x:c r="O226" s="3" t="str">
        <x:v>Anexo IX</x:v>
      </x:c>
    </x:row>
    <x:row r="227" ht="34" customHeight="1">
      <x:c r="A227" s="3" t="str">
        <x:v>Junho</x:v>
      </x:c>
      <x:c r="B227" s="3" t="str">
        <x:v>O&amp;M</x:v>
      </x:c>
      <x:c r="C227" s="3" t="str">
        <x:v>PRODUÇÃO</x:v>
      </x:c>
      <x:c r="D227" s="3" t="str">
        <x:v>5022200038</x:v>
      </x:c>
      <x:c r="E227" s="9" t="str">
        <x:v>RET SECCION E ATERRAM CERCA LM</x:v>
      </x:c>
      <x:c r="F227" s="3" t="str">
        <x:v>CONJUNTO</x:v>
      </x:c>
      <x:c r="G227" s="10" t="n">
        <x:v>0</x:v>
      </x:c>
      <x:c r="H227" s="10" t="str">
        <x:f>IF(G227="","",G227/12)</x:f>
      </x:c>
      <x:c r="I227" s="10" t="n">
        <x:v>0</x:v>
      </x:c>
      <x:c r="J227" s="10" t="str">
        <x:f>IF(H227="","",I227-H227)</x:f>
      </x:c>
      <x:c r="K227" s="11" t="str">
        <x:f>IF(H227&gt;0,I227/H227,"")</x:f>
      </x:c>
      <x:c r="L227" s="12" t="n">
        <x:v>0</x:v>
      </x:c>
      <x:c r="M227" s="12" t="n">
        <x:v>0</x:v>
      </x:c>
      <x:c r="N227" s="12" t="n">
        <x:f>M227-L227</x:f>
        <x:v>0</x:v>
      </x:c>
      <x:c r="O227" s="3" t="str">
        <x:v>Anexo IX</x:v>
      </x:c>
    </x:row>
    <x:row r="228" ht="34" customHeight="1">
      <x:c r="A228" s="3" t="str">
        <x:v>Junho</x:v>
      </x:c>
      <x:c r="B228" s="3" t="str">
        <x:v>O&amp;M</x:v>
      </x:c>
      <x:c r="C228" s="3" t="str">
        <x:v>PRODUÇÃO</x:v>
      </x:c>
      <x:c r="D228" s="3" t="str">
        <x:v>5022200039</x:v>
      </x:c>
      <x:c r="E228" s="9" t="str">
        <x:v>TRATAMENTO QUIMICO DE SOLO P/ ATERRAM LM</x:v>
      </x:c>
      <x:c r="F228" s="3" t="str">
        <x:v>UNIDADE</x:v>
      </x:c>
      <x:c r="G228" s="10" t="n">
        <x:v>0</x:v>
      </x:c>
      <x:c r="H228" s="10" t="str">
        <x:f>IF(G228="","",G228/12)</x:f>
      </x:c>
      <x:c r="I228" s="10" t="n">
        <x:v>0</x:v>
      </x:c>
      <x:c r="J228" s="10" t="str">
        <x:f>IF(H228="","",I228-H228)</x:f>
      </x:c>
      <x:c r="K228" s="11" t="str">
        <x:f>IF(H228&gt;0,I228/H228,"")</x:f>
      </x:c>
      <x:c r="L228" s="12" t="n">
        <x:v>0</x:v>
      </x:c>
      <x:c r="M228" s="12" t="n">
        <x:v>0</x:v>
      </x:c>
      <x:c r="N228" s="12" t="n">
        <x:f>M228-L228</x:f>
        <x:v>0</x:v>
      </x:c>
      <x:c r="O228" s="3" t="str">
        <x:v>Anexo IX</x:v>
      </x:c>
    </x:row>
    <x:row r="229" ht="34" customHeight="1">
      <x:c r="A229" s="3" t="str">
        <x:v>Junho</x:v>
      </x:c>
      <x:c r="B229" s="3" t="str">
        <x:v>O&amp;M</x:v>
      </x:c>
      <x:c r="C229" s="3" t="str">
        <x:v>PRODUÇÃO</x:v>
      </x:c>
      <x:c r="D229" s="3" t="str">
        <x:v>5022200040</x:v>
      </x:c>
      <x:c r="E229" s="9" t="str">
        <x:v>MEDIR RESISTENCIA ATERRAMENTO LM</x:v>
      </x:c>
      <x:c r="F229" s="3" t="str">
        <x:v>UNIDADE</x:v>
      </x:c>
      <x:c r="G229" s="10" t="n">
        <x:v>0</x:v>
      </x:c>
      <x:c r="H229" s="10" t="str">
        <x:f>IF(G229="","",G229/12)</x:f>
      </x:c>
      <x:c r="I229" s="10" t="n">
        <x:v>0</x:v>
      </x:c>
      <x:c r="J229" s="10" t="str">
        <x:f>IF(H229="","",I229-H229)</x:f>
      </x:c>
      <x:c r="K229" s="11" t="str">
        <x:f>IF(H229&gt;0,I229/H229,"")</x:f>
      </x:c>
      <x:c r="L229" s="12" t="n">
        <x:v>0</x:v>
      </x:c>
      <x:c r="M229" s="12" t="n">
        <x:v>0</x:v>
      </x:c>
      <x:c r="N229" s="12" t="n">
        <x:f>M229-L229</x:f>
        <x:v>0</x:v>
      </x:c>
      <x:c r="O229" s="3" t="str">
        <x:v>Anexo IX</x:v>
      </x:c>
    </x:row>
    <x:row r="230" ht="34" customHeight="1">
      <x:c r="A230" s="3" t="str">
        <x:v>Junho</x:v>
      </x:c>
      <x:c r="B230" s="3" t="str">
        <x:v>O&amp;M</x:v>
      </x:c>
      <x:c r="C230" s="3" t="str">
        <x:v>PRODUÇÃO</x:v>
      </x:c>
      <x:c r="D230" s="3" t="str">
        <x:v>5025300168</x:v>
      </x:c>
      <x:c r="E230" s="9" t="str">
        <x:v>INST ESTR CP CHAVE FUSIVEL RELIG 1/2F LM</x:v>
      </x:c>
      <x:c r="F230" s="3" t="str">
        <x:v>CONJUNTO</x:v>
      </x:c>
      <x:c r="G230" s="10" t="n">
        <x:v>0</x:v>
      </x:c>
      <x:c r="H230" s="10" t="str">
        <x:f>IF(G230="","",G230/12)</x:f>
      </x:c>
      <x:c r="I230" s="10" t="n">
        <x:v>0</x:v>
      </x:c>
      <x:c r="J230" s="10" t="str">
        <x:f>IF(H230="","",I230-H230)</x:f>
      </x:c>
      <x:c r="K230" s="11" t="str">
        <x:f>IF(H230&gt;0,I230/H230,"")</x:f>
      </x:c>
      <x:c r="L230" s="12" t="n">
        <x:v>0</x:v>
      </x:c>
      <x:c r="M230" s="12" t="n">
        <x:v>0</x:v>
      </x:c>
      <x:c r="N230" s="12" t="n">
        <x:f>M230-L230</x:f>
        <x:v>0</x:v>
      </x:c>
      <x:c r="O230" s="3" t="str">
        <x:v>Anexo IX</x:v>
      </x:c>
    </x:row>
    <x:row r="231" ht="34" customHeight="1">
      <x:c r="A231" s="3" t="str">
        <x:v>Junho</x:v>
      </x:c>
      <x:c r="B231" s="3" t="str">
        <x:v>O&amp;M</x:v>
      </x:c>
      <x:c r="C231" s="3" t="str">
        <x:v>PRODUÇÃO</x:v>
      </x:c>
      <x:c r="D231" s="3" t="str">
        <x:v>5025300169</x:v>
      </x:c>
      <x:c r="E231" s="9" t="str">
        <x:v>RET ESTR CP CHAVE FUSIVEL RELIG 1/2F LM</x:v>
      </x:c>
      <x:c r="F231" s="3" t="str">
        <x:v>CONJUNTO</x:v>
      </x:c>
      <x:c r="G231" s="10" t="n">
        <x:v>0</x:v>
      </x:c>
      <x:c r="H231" s="10" t="str">
        <x:f>IF(G231="","",G231/12)</x:f>
      </x:c>
      <x:c r="I231" s="10" t="n">
        <x:v>0</x:v>
      </x:c>
      <x:c r="J231" s="10" t="str">
        <x:f>IF(H231="","",I231-H231)</x:f>
      </x:c>
      <x:c r="K231" s="11" t="str">
        <x:f>IF(H231&gt;0,I231/H231,"")</x:f>
      </x:c>
      <x:c r="L231" s="12" t="n">
        <x:v>0</x:v>
      </x:c>
      <x:c r="M231" s="12" t="n">
        <x:v>0</x:v>
      </x:c>
      <x:c r="N231" s="12" t="n">
        <x:f>M231-L231</x:f>
        <x:v>0</x:v>
      </x:c>
      <x:c r="O231" s="3" t="str">
        <x:v>Anexo IX</x:v>
      </x:c>
    </x:row>
    <x:row r="232" ht="34" customHeight="1">
      <x:c r="A232" s="3" t="str">
        <x:v>Junho</x:v>
      </x:c>
      <x:c r="B232" s="3" t="str">
        <x:v>O&amp;M</x:v>
      </x:c>
      <x:c r="C232" s="3" t="str">
        <x:v>PRODUÇÃO</x:v>
      </x:c>
      <x:c r="D232" s="3" t="str">
        <x:v>5025300170</x:v>
      </x:c>
      <x:c r="E232" s="9" t="str">
        <x:v>INST ESTR CP CHAVE FUSIVEL RELIG 3F LM</x:v>
      </x:c>
      <x:c r="F232" s="3" t="str">
        <x:v>CONJUNTO</x:v>
      </x:c>
      <x:c r="G232" s="10" t="n">
        <x:v>0</x:v>
      </x:c>
      <x:c r="H232" s="10" t="str">
        <x:f>IF(G232="","",G232/12)</x:f>
      </x:c>
      <x:c r="I232" s="10" t="n">
        <x:v>0</x:v>
      </x:c>
      <x:c r="J232" s="10" t="str">
        <x:f>IF(H232="","",I232-H232)</x:f>
      </x:c>
      <x:c r="K232" s="11" t="str">
        <x:f>IF(H232&gt;0,I232/H232,"")</x:f>
      </x:c>
      <x:c r="L232" s="12" t="n">
        <x:v>0</x:v>
      </x:c>
      <x:c r="M232" s="12" t="n">
        <x:v>0</x:v>
      </x:c>
      <x:c r="N232" s="12" t="n">
        <x:f>M232-L232</x:f>
        <x:v>0</x:v>
      </x:c>
      <x:c r="O232" s="3" t="str">
        <x:v>Anexo IX</x:v>
      </x:c>
    </x:row>
    <x:row r="233" ht="34" customHeight="1">
      <x:c r="A233" s="3" t="str">
        <x:v>Junho</x:v>
      </x:c>
      <x:c r="B233" s="3" t="str">
        <x:v>O&amp;M</x:v>
      </x:c>
      <x:c r="C233" s="3" t="str">
        <x:v>PRODUÇÃO</x:v>
      </x:c>
      <x:c r="D233" s="3" t="str">
        <x:v>5025300171</x:v>
      </x:c>
      <x:c r="E233" s="9" t="str">
        <x:v>RET ESTR CP CHAVE FUSIVEL RELIG 3F LM</x:v>
      </x:c>
      <x:c r="F233" s="3" t="str">
        <x:v>CONJUNTO</x:v>
      </x:c>
      <x:c r="G233" s="10" t="n">
        <x:v>0</x:v>
      </x:c>
      <x:c r="H233" s="10" t="str">
        <x:f>IF(G233="","",G233/12)</x:f>
      </x:c>
      <x:c r="I233" s="10" t="n">
        <x:v>0</x:v>
      </x:c>
      <x:c r="J233" s="10" t="str">
        <x:f>IF(H233="","",I233-H233)</x:f>
      </x:c>
      <x:c r="K233" s="11" t="str">
        <x:f>IF(H233&gt;0,I233/H233,"")</x:f>
      </x:c>
      <x:c r="L233" s="12" t="n">
        <x:v>0</x:v>
      </x:c>
      <x:c r="M233" s="12" t="n">
        <x:v>0</x:v>
      </x:c>
      <x:c r="N233" s="12" t="n">
        <x:f>M233-L233</x:f>
        <x:v>0</x:v>
      </x:c>
      <x:c r="O233" s="3" t="str">
        <x:v>Anexo IX</x:v>
      </x:c>
    </x:row>
    <x:row r="234" ht="34" customHeight="1">
      <x:c r="A234" s="3" t="str">
        <x:v>Junho</x:v>
      </x:c>
      <x:c r="B234" s="3" t="str">
        <x:v>O&amp;M</x:v>
      </x:c>
      <x:c r="C234" s="3" t="str">
        <x:v>PRODUÇÃO</x:v>
      </x:c>
      <x:c r="D234" s="3" t="str">
        <x:v>5023000162</x:v>
      </x:c>
      <x:c r="E234" s="9" t="str">
        <x:v>INST ESTR CP CHAVE FUSIVEL 1F LM</x:v>
      </x:c>
      <x:c r="F234" s="3" t="str">
        <x:v>CONJUNTO</x:v>
      </x:c>
      <x:c r="G234" s="10" t="n">
        <x:v>0</x:v>
      </x:c>
      <x:c r="H234" s="10" t="str">
        <x:f>IF(G234="","",G234/12)</x:f>
      </x:c>
      <x:c r="I234" s="10" t="n">
        <x:v>1</x:v>
      </x:c>
      <x:c r="J234" s="10" t="str">
        <x:f>IF(H234="","",I234-H234)</x:f>
      </x:c>
      <x:c r="K234" s="11" t="str">
        <x:f>IF(H234&gt;0,I234/H234,"")</x:f>
      </x:c>
      <x:c r="L234" s="12" t="n">
        <x:v>0</x:v>
      </x:c>
      <x:c r="M234" s="12" t="n">
        <x:v>499.51</x:v>
      </x:c>
      <x:c r="N234" s="12" t="n">
        <x:f>M234-L234</x:f>
        <x:v>499.51</x:v>
      </x:c>
      <x:c r="O234" s="3" t="str">
        <x:v>Anexo IX</x:v>
      </x:c>
    </x:row>
    <x:row r="235" ht="34" customHeight="1">
      <x:c r="A235" s="3" t="str">
        <x:v>Junho</x:v>
      </x:c>
      <x:c r="B235" s="3" t="str">
        <x:v>O&amp;M</x:v>
      </x:c>
      <x:c r="C235" s="3" t="str">
        <x:v>PRODUÇÃO</x:v>
      </x:c>
      <x:c r="D235" s="3" t="str">
        <x:v>5023000163</x:v>
      </x:c>
      <x:c r="E235" s="9" t="str">
        <x:v>RET ESTR CP CHAVE FUSIVEL 1F LM</x:v>
      </x:c>
      <x:c r="F235" s="3" t="str">
        <x:v>CONJUNTO</x:v>
      </x:c>
      <x:c r="G235" s="10" t="n">
        <x:v>0</x:v>
      </x:c>
      <x:c r="H235" s="10" t="str">
        <x:f>IF(G235="","",G235/12)</x:f>
      </x:c>
      <x:c r="I235" s="10" t="n">
        <x:v>0</x:v>
      </x:c>
      <x:c r="J235" s="10" t="str">
        <x:f>IF(H235="","",I235-H235)</x:f>
      </x:c>
      <x:c r="K235" s="11" t="str">
        <x:f>IF(H235&gt;0,I235/H235,"")</x:f>
      </x:c>
      <x:c r="L235" s="12" t="n">
        <x:v>0</x:v>
      </x:c>
      <x:c r="M235" s="12" t="n">
        <x:v>0</x:v>
      </x:c>
      <x:c r="N235" s="12" t="n">
        <x:f>M235-L235</x:f>
        <x:v>0</x:v>
      </x:c>
      <x:c r="O235" s="3" t="str">
        <x:v>Anexo IX</x:v>
      </x:c>
    </x:row>
    <x:row r="236" ht="34" customHeight="1">
      <x:c r="A236" s="3" t="str">
        <x:v>Junho</x:v>
      </x:c>
      <x:c r="B236" s="3" t="str">
        <x:v>O&amp;M</x:v>
      </x:c>
      <x:c r="C236" s="3" t="str">
        <x:v>PRODUÇÃO</x:v>
      </x:c>
      <x:c r="D236" s="3" t="str">
        <x:v>5023000166</x:v>
      </x:c>
      <x:c r="E236" s="9" t="str">
        <x:v>INST ESTR CP CHAVE FUSIVEL 2F LM</x:v>
      </x:c>
      <x:c r="F236" s="3" t="str">
        <x:v>CONJUNTO</x:v>
      </x:c>
      <x:c r="G236" s="10" t="n">
        <x:v>0</x:v>
      </x:c>
      <x:c r="H236" s="10" t="str">
        <x:f>IF(G236="","",G236/12)</x:f>
      </x:c>
      <x:c r="I236" s="10" t="n">
        <x:v>0</x:v>
      </x:c>
      <x:c r="J236" s="10" t="str">
        <x:f>IF(H236="","",I236-H236)</x:f>
      </x:c>
      <x:c r="K236" s="11" t="str">
        <x:f>IF(H236&gt;0,I236/H236,"")</x:f>
      </x:c>
      <x:c r="L236" s="12" t="n">
        <x:v>0</x:v>
      </x:c>
      <x:c r="M236" s="12" t="n">
        <x:v>0</x:v>
      </x:c>
      <x:c r="N236" s="12" t="n">
        <x:f>M236-L236</x:f>
        <x:v>0</x:v>
      </x:c>
      <x:c r="O236" s="3" t="str">
        <x:v>Anexo IX</x:v>
      </x:c>
    </x:row>
    <x:row r="237" ht="34" customHeight="1">
      <x:c r="A237" s="3" t="str">
        <x:v>Junho</x:v>
      </x:c>
      <x:c r="B237" s="3" t="str">
        <x:v>O&amp;M</x:v>
      </x:c>
      <x:c r="C237" s="3" t="str">
        <x:v>PRODUÇÃO</x:v>
      </x:c>
      <x:c r="D237" s="3" t="str">
        <x:v>5023000165</x:v>
      </x:c>
      <x:c r="E237" s="9" t="str">
        <x:v>RET ESTR CP CHAVE FUSIVEL 2F LM</x:v>
      </x:c>
      <x:c r="F237" s="3" t="str">
        <x:v>CONJUNTO</x:v>
      </x:c>
      <x:c r="G237" s="10" t="n">
        <x:v>0</x:v>
      </x:c>
      <x:c r="H237" s="10" t="str">
        <x:f>IF(G237="","",G237/12)</x:f>
      </x:c>
      <x:c r="I237" s="10" t="n">
        <x:v>0</x:v>
      </x:c>
      <x:c r="J237" s="10" t="str">
        <x:f>IF(H237="","",I237-H237)</x:f>
      </x:c>
      <x:c r="K237" s="11" t="str">
        <x:f>IF(H237&gt;0,I237/H237,"")</x:f>
      </x:c>
      <x:c r="L237" s="12" t="n">
        <x:v>0</x:v>
      </x:c>
      <x:c r="M237" s="12" t="n">
        <x:v>0</x:v>
      </x:c>
      <x:c r="N237" s="12" t="n">
        <x:f>M237-L237</x:f>
        <x:v>0</x:v>
      </x:c>
      <x:c r="O237" s="3" t="str">
        <x:v>Anexo IX</x:v>
      </x:c>
    </x:row>
    <x:row r="238" ht="34" customHeight="1">
      <x:c r="A238" s="3" t="str">
        <x:v>Junho</x:v>
      </x:c>
      <x:c r="B238" s="3" t="str">
        <x:v>O&amp;M</x:v>
      </x:c>
      <x:c r="C238" s="3" t="str">
        <x:v>PRODUÇÃO</x:v>
      </x:c>
      <x:c r="D238" s="3" t="str">
        <x:v>5023000164</x:v>
      </x:c>
      <x:c r="E238" s="9" t="str">
        <x:v>INST ESTR CP CHAVE FUSIVEL 3F LM</x:v>
      </x:c>
      <x:c r="F238" s="3" t="str">
        <x:v>CONJUNTO</x:v>
      </x:c>
      <x:c r="G238" s="10" t="n">
        <x:v>0</x:v>
      </x:c>
      <x:c r="H238" s="10" t="str">
        <x:f>IF(G238="","",G238/12)</x:f>
      </x:c>
      <x:c r="I238" s="10" t="n">
        <x:v>6</x:v>
      </x:c>
      <x:c r="J238" s="10" t="str">
        <x:f>IF(H238="","",I238-H238)</x:f>
      </x:c>
      <x:c r="K238" s="11" t="str">
        <x:f>IF(H238&gt;0,I238/H238,"")</x:f>
      </x:c>
      <x:c r="L238" s="12" t="n">
        <x:v>0</x:v>
      </x:c>
      <x:c r="M238" s="12" t="n">
        <x:v>4258.92</x:v>
      </x:c>
      <x:c r="N238" s="12" t="n">
        <x:f>M238-L238</x:f>
        <x:v>4258.92</x:v>
      </x:c>
      <x:c r="O238" s="3" t="str">
        <x:v>Anexo IX</x:v>
      </x:c>
    </x:row>
    <x:row r="239" ht="34" customHeight="1">
      <x:c r="A239" s="3" t="str">
        <x:v>Junho</x:v>
      </x:c>
      <x:c r="B239" s="3" t="str">
        <x:v>O&amp;M</x:v>
      </x:c>
      <x:c r="C239" s="3" t="str">
        <x:v>PRODUÇÃO</x:v>
      </x:c>
      <x:c r="D239" s="3" t="str">
        <x:v>5023000161</x:v>
      </x:c>
      <x:c r="E239" s="9" t="str">
        <x:v>RET ESTR CP CHAVE FUSIVEL 3F LM</x:v>
      </x:c>
      <x:c r="F239" s="3" t="str">
        <x:v>CONJUNTO</x:v>
      </x:c>
      <x:c r="G239" s="10" t="n">
        <x:v>0</x:v>
      </x:c>
      <x:c r="H239" s="10" t="str">
        <x:f>IF(G239="","",G239/12)</x:f>
      </x:c>
      <x:c r="I239" s="10" t="n">
        <x:v>3</x:v>
      </x:c>
      <x:c r="J239" s="10" t="str">
        <x:f>IF(H239="","",I239-H239)</x:f>
      </x:c>
      <x:c r="K239" s="11" t="str">
        <x:f>IF(H239&gt;0,I239/H239,"")</x:f>
      </x:c>
      <x:c r="L239" s="12" t="n">
        <x:v>0</x:v>
      </x:c>
      <x:c r="M239" s="12" t="n">
        <x:v>1616.82</x:v>
      </x:c>
      <x:c r="N239" s="12" t="n">
        <x:f>M239-L239</x:f>
        <x:v>1616.82</x:v>
      </x:c>
      <x:c r="O239" s="3" t="str">
        <x:v>Anexo IX</x:v>
      </x:c>
    </x:row>
    <x:row r="240" ht="34" customHeight="1">
      <x:c r="A240" s="3" t="str">
        <x:v>Junho</x:v>
      </x:c>
      <x:c r="B240" s="3" t="str">
        <x:v>O&amp;M</x:v>
      </x:c>
      <x:c r="C240" s="3" t="str">
        <x:v>PRODUÇÃO</x:v>
      </x:c>
      <x:c r="D240" s="3" t="str">
        <x:v>5025300174</x:v>
      </x:c>
      <x:c r="E240" s="9" t="str">
        <x:v>INST CHAVE FUSIVEL 34,5KV LM</x:v>
      </x:c>
      <x:c r="F240" s="3" t="str">
        <x:v>UNIDADE</x:v>
      </x:c>
      <x:c r="G240" s="10" t="n">
        <x:v>0</x:v>
      </x:c>
      <x:c r="H240" s="10" t="str">
        <x:f>IF(G240="","",G240/12)</x:f>
      </x:c>
      <x:c r="I240" s="10" t="n">
        <x:v>0</x:v>
      </x:c>
      <x:c r="J240" s="10" t="str">
        <x:f>IF(H240="","",I240-H240)</x:f>
      </x:c>
      <x:c r="K240" s="11" t="str">
        <x:f>IF(H240&gt;0,I240/H240,"")</x:f>
      </x:c>
      <x:c r="L240" s="12" t="n">
        <x:v>0</x:v>
      </x:c>
      <x:c r="M240" s="12" t="n">
        <x:v>0</x:v>
      </x:c>
      <x:c r="N240" s="12" t="n">
        <x:f>M240-L240</x:f>
        <x:v>0</x:v>
      </x:c>
      <x:c r="O240" s="3" t="str">
        <x:v>Anexo IX</x:v>
      </x:c>
    </x:row>
    <x:row r="241" ht="34" customHeight="1">
      <x:c r="A241" s="3" t="str">
        <x:v>Junho</x:v>
      </x:c>
      <x:c r="B241" s="3" t="str">
        <x:v>O&amp;M</x:v>
      </x:c>
      <x:c r="C241" s="3" t="str">
        <x:v>PRODUÇÃO</x:v>
      </x:c>
      <x:c r="D241" s="3" t="str">
        <x:v>5025300175</x:v>
      </x:c>
      <x:c r="E241" s="9" t="str">
        <x:v>RET CHAVE FUSIVEL 34,5KV LM</x:v>
      </x:c>
      <x:c r="F241" s="3" t="str">
        <x:v>UNIDADE</x:v>
      </x:c>
      <x:c r="G241" s="10" t="n">
        <x:v>0</x:v>
      </x:c>
      <x:c r="H241" s="10" t="str">
        <x:f>IF(G241="","",G241/12)</x:f>
      </x:c>
      <x:c r="I241" s="10" t="n">
        <x:v>0</x:v>
      </x:c>
      <x:c r="J241" s="10" t="str">
        <x:f>IF(H241="","",I241-H241)</x:f>
      </x:c>
      <x:c r="K241" s="11" t="str">
        <x:f>IF(H241&gt;0,I241/H241,"")</x:f>
      </x:c>
      <x:c r="L241" s="12" t="n">
        <x:v>0</x:v>
      </x:c>
      <x:c r="M241" s="12" t="n">
        <x:v>0</x:v>
      </x:c>
      <x:c r="N241" s="12" t="n">
        <x:f>M241-L241</x:f>
        <x:v>0</x:v>
      </x:c>
      <x:c r="O241" s="3" t="str">
        <x:v>Anexo IX</x:v>
      </x:c>
    </x:row>
    <x:row r="242" ht="34" customHeight="1">
      <x:c r="A242" s="3" t="str">
        <x:v>Junho</x:v>
      </x:c>
      <x:c r="B242" s="3" t="str">
        <x:v>O&amp;M</x:v>
      </x:c>
      <x:c r="C242" s="3" t="str">
        <x:v>PRODUÇÃO</x:v>
      </x:c>
      <x:c r="D242" s="3" t="str">
        <x:v>5025300178</x:v>
      </x:c>
      <x:c r="E242" s="9" t="str">
        <x:v>INST CHAVE SECCIONADORA A SECO 3F LM</x:v>
      </x:c>
      <x:c r="F242" s="3" t="str">
        <x:v>UNIDADE</x:v>
      </x:c>
      <x:c r="G242" s="10" t="n">
        <x:v>0</x:v>
      </x:c>
      <x:c r="H242" s="10" t="str">
        <x:f>IF(G242="","",G242/12)</x:f>
      </x:c>
      <x:c r="I242" s="10" t="n">
        <x:v>0</x:v>
      </x:c>
      <x:c r="J242" s="10" t="str">
        <x:f>IF(H242="","",I242-H242)</x:f>
      </x:c>
      <x:c r="K242" s="11" t="str">
        <x:f>IF(H242&gt;0,I242/H242,"")</x:f>
      </x:c>
      <x:c r="L242" s="12" t="n">
        <x:v>0</x:v>
      </x:c>
      <x:c r="M242" s="12" t="n">
        <x:v>0</x:v>
      </x:c>
      <x:c r="N242" s="12" t="n">
        <x:f>M242-L242</x:f>
        <x:v>0</x:v>
      </x:c>
      <x:c r="O242" s="3" t="str">
        <x:v>Anexo IX</x:v>
      </x:c>
    </x:row>
    <x:row r="243" ht="34" customHeight="1">
      <x:c r="A243" s="3" t="str">
        <x:v>Junho</x:v>
      </x:c>
      <x:c r="B243" s="3" t="str">
        <x:v>O&amp;M</x:v>
      </x:c>
      <x:c r="C243" s="3" t="str">
        <x:v>PRODUÇÃO</x:v>
      </x:c>
      <x:c r="D243" s="3" t="str">
        <x:v>5025300180</x:v>
      </x:c>
      <x:c r="E243" s="9" t="str">
        <x:v>INST CHAVE BY-PASS LM</x:v>
      </x:c>
      <x:c r="F243" s="3" t="str">
        <x:v>UNIDADE</x:v>
      </x:c>
      <x:c r="G243" s="10" t="n">
        <x:v>0</x:v>
      </x:c>
      <x:c r="H243" s="10" t="str">
        <x:f>IF(G243="","",G243/12)</x:f>
      </x:c>
      <x:c r="I243" s="10" t="n">
        <x:v>0</x:v>
      </x:c>
      <x:c r="J243" s="10" t="str">
        <x:f>IF(H243="","",I243-H243)</x:f>
      </x:c>
      <x:c r="K243" s="11" t="str">
        <x:f>IF(H243&gt;0,I243/H243,"")</x:f>
      </x:c>
      <x:c r="L243" s="12" t="n">
        <x:v>0</x:v>
      </x:c>
      <x:c r="M243" s="12" t="n">
        <x:v>0</x:v>
      </x:c>
      <x:c r="N243" s="12" t="n">
        <x:f>M243-L243</x:f>
        <x:v>0</x:v>
      </x:c>
      <x:c r="O243" s="3" t="str">
        <x:v>Anexo IX</x:v>
      </x:c>
    </x:row>
    <x:row r="244" ht="34" customHeight="1">
      <x:c r="A244" s="3" t="str">
        <x:v>Junho</x:v>
      </x:c>
      <x:c r="B244" s="3" t="str">
        <x:v>O&amp;M</x:v>
      </x:c>
      <x:c r="C244" s="3" t="str">
        <x:v>PRODUÇÃO</x:v>
      </x:c>
      <x:c r="D244" s="3" t="str">
        <x:v>5025300181</x:v>
      </x:c>
      <x:c r="E244" s="9" t="str">
        <x:v>RET CHAVE BY-PASS LM</x:v>
      </x:c>
      <x:c r="F244" s="3" t="str">
        <x:v>UNIDADE</x:v>
      </x:c>
      <x:c r="G244" s="10" t="n">
        <x:v>0</x:v>
      </x:c>
      <x:c r="H244" s="10" t="str">
        <x:f>IF(G244="","",G244/12)</x:f>
      </x:c>
      <x:c r="I244" s="10" t="n">
        <x:v>0</x:v>
      </x:c>
      <x:c r="J244" s="10" t="str">
        <x:f>IF(H244="","",I244-H244)</x:f>
      </x:c>
      <x:c r="K244" s="11" t="str">
        <x:f>IF(H244&gt;0,I244/H244,"")</x:f>
      </x:c>
      <x:c r="L244" s="12" t="n">
        <x:v>0</x:v>
      </x:c>
      <x:c r="M244" s="12" t="n">
        <x:v>0</x:v>
      </x:c>
      <x:c r="N244" s="12" t="n">
        <x:f>M244-L244</x:f>
        <x:v>0</x:v>
      </x:c>
      <x:c r="O244" s="3" t="str">
        <x:v>Anexo IX</x:v>
      </x:c>
    </x:row>
    <x:row r="245" ht="34" customHeight="1">
      <x:c r="A245" s="3" t="str">
        <x:v>Junho</x:v>
      </x:c>
      <x:c r="B245" s="3" t="str">
        <x:v>O&amp;M</x:v>
      </x:c>
      <x:c r="C245" s="3" t="str">
        <x:v>PRODUÇÃO</x:v>
      </x:c>
      <x:c r="D245" s="3" t="str">
        <x:v>5025300107</x:v>
      </x:c>
      <x:c r="E245" s="9" t="str">
        <x:v>INST CHAVE A OLEO LM</x:v>
      </x:c>
      <x:c r="F245" s="3" t="str">
        <x:v>UNIDADE</x:v>
      </x:c>
      <x:c r="G245" s="10" t="n">
        <x:v>0</x:v>
      </x:c>
      <x:c r="H245" s="10" t="str">
        <x:f>IF(G245="","",G245/12)</x:f>
      </x:c>
      <x:c r="I245" s="10" t="n">
        <x:v>0</x:v>
      </x:c>
      <x:c r="J245" s="10" t="str">
        <x:f>IF(H245="","",I245-H245)</x:f>
      </x:c>
      <x:c r="K245" s="11" t="str">
        <x:f>IF(H245&gt;0,I245/H245,"")</x:f>
      </x:c>
      <x:c r="L245" s="12" t="n">
        <x:v>0</x:v>
      </x:c>
      <x:c r="M245" s="12" t="n">
        <x:v>0</x:v>
      </x:c>
      <x:c r="N245" s="12" t="n">
        <x:f>M245-L245</x:f>
        <x:v>0</x:v>
      </x:c>
      <x:c r="O245" s="3" t="str">
        <x:v>Anexo IX</x:v>
      </x:c>
    </x:row>
    <x:row r="246" ht="34" customHeight="1">
      <x:c r="A246" s="3" t="str">
        <x:v>Junho</x:v>
      </x:c>
      <x:c r="B246" s="3" t="str">
        <x:v>O&amp;M</x:v>
      </x:c>
      <x:c r="C246" s="3" t="str">
        <x:v>PRODUÇÃO</x:v>
      </x:c>
      <x:c r="D246" s="3" t="str">
        <x:v>5025300108</x:v>
      </x:c>
      <x:c r="E246" s="9" t="str">
        <x:v>RET CHAVE A OLEO LM</x:v>
      </x:c>
      <x:c r="F246" s="3" t="str">
        <x:v>UNIDADE</x:v>
      </x:c>
      <x:c r="G246" s="10" t="n">
        <x:v>0</x:v>
      </x:c>
      <x:c r="H246" s="10" t="str">
        <x:f>IF(G246="","",G246/12)</x:f>
      </x:c>
      <x:c r="I246" s="10" t="n">
        <x:v>3</x:v>
      </x:c>
      <x:c r="J246" s="10" t="str">
        <x:f>IF(H246="","",I246-H246)</x:f>
      </x:c>
      <x:c r="K246" s="11" t="str">
        <x:f>IF(H246&gt;0,I246/H246,"")</x:f>
      </x:c>
      <x:c r="L246" s="12" t="n">
        <x:v>0</x:v>
      </x:c>
      <x:c r="M246" s="12" t="n">
        <x:v>1094.7</x:v>
      </x:c>
      <x:c r="N246" s="12" t="n">
        <x:f>M246-L246</x:f>
        <x:v>1094.7</x:v>
      </x:c>
      <x:c r="O246" s="3" t="str">
        <x:v>Anexo IX</x:v>
      </x:c>
    </x:row>
    <x:row r="247" ht="34" customHeight="1">
      <x:c r="A247" s="3" t="str">
        <x:v>Junho</x:v>
      </x:c>
      <x:c r="B247" s="3" t="str">
        <x:v>O&amp;M</x:v>
      </x:c>
      <x:c r="C247" s="3" t="str">
        <x:v>PRODUÇÃO</x:v>
      </x:c>
      <x:c r="D247" s="3" t="str">
        <x:v>5025300110</x:v>
      </x:c>
      <x:c r="E247" s="9" t="str">
        <x:v>RET ELO FUSIVEL LM</x:v>
      </x:c>
      <x:c r="F247" s="3" t="str">
        <x:v>CONJUNTO</x:v>
      </x:c>
      <x:c r="G247" s="10" t="n">
        <x:v>0</x:v>
      </x:c>
      <x:c r="H247" s="10" t="str">
        <x:f>IF(G247="","",G247/12)</x:f>
      </x:c>
      <x:c r="I247" s="10" t="n">
        <x:v>14</x:v>
      </x:c>
      <x:c r="J247" s="10" t="str">
        <x:f>IF(H247="","",I247-H247)</x:f>
      </x:c>
      <x:c r="K247" s="11" t="str">
        <x:f>IF(H247&gt;0,I247/H247,"")</x:f>
      </x:c>
      <x:c r="L247" s="12" t="n">
        <x:v>0</x:v>
      </x:c>
      <x:c r="M247" s="12" t="n">
        <x:v>3406.36</x:v>
      </x:c>
      <x:c r="N247" s="12" t="n">
        <x:f>M247-L247</x:f>
        <x:v>3406.36</x:v>
      </x:c>
      <x:c r="O247" s="3" t="str">
        <x:v>Anexo IX</x:v>
      </x:c>
    </x:row>
    <x:row r="248" ht="34" customHeight="1">
      <x:c r="A248" s="3" t="str">
        <x:v>Junho</x:v>
      </x:c>
      <x:c r="B248" s="3" t="str">
        <x:v>O&amp;M</x:v>
      </x:c>
      <x:c r="C248" s="3" t="str">
        <x:v>PRODUÇÃO</x:v>
      </x:c>
      <x:c r="D248" s="3" t="str">
        <x:v>5023000153</x:v>
      </x:c>
      <x:c r="E248" s="9" t="str">
        <x:v>INST ELO FUSIVEL C/ BY-PASS TEMP LM</x:v>
      </x:c>
      <x:c r="F248" s="3" t="str">
        <x:v>CONJUNTO</x:v>
      </x:c>
      <x:c r="G248" s="10" t="n">
        <x:v>0</x:v>
      </x:c>
      <x:c r="H248" s="10" t="str">
        <x:f>IF(G248="","",G248/12)</x:f>
      </x:c>
      <x:c r="I248" s="10" t="n">
        <x:v>0</x:v>
      </x:c>
      <x:c r="J248" s="10" t="str">
        <x:f>IF(H248="","",I248-H248)</x:f>
      </x:c>
      <x:c r="K248" s="11" t="str">
        <x:f>IF(H248&gt;0,I248/H248,"")</x:f>
      </x:c>
      <x:c r="L248" s="12" t="n">
        <x:v>0</x:v>
      </x:c>
      <x:c r="M248" s="12" t="n">
        <x:v>0</x:v>
      </x:c>
      <x:c r="N248" s="12" t="n">
        <x:f>M248-L248</x:f>
        <x:v>0</x:v>
      </x:c>
      <x:c r="O248" s="3" t="str">
        <x:v>Anexo IX</x:v>
      </x:c>
    </x:row>
    <x:row r="249" ht="34" customHeight="1">
      <x:c r="A249" s="3" t="str">
        <x:v>Junho</x:v>
      </x:c>
      <x:c r="B249" s="3" t="str">
        <x:v>O&amp;M</x:v>
      </x:c>
      <x:c r="C249" s="3" t="str">
        <x:v>PRODUÇÃO</x:v>
      </x:c>
      <x:c r="D249" s="3" t="str">
        <x:v>5023000154</x:v>
      </x:c>
      <x:c r="E249" s="9" t="str">
        <x:v>RET ELO FUSIVEL C/ BY-PASS TEMP LM</x:v>
      </x:c>
      <x:c r="F249" s="3" t="str">
        <x:v>CONJUNTO</x:v>
      </x:c>
      <x:c r="G249" s="10" t="n">
        <x:v>0</x:v>
      </x:c>
      <x:c r="H249" s="10" t="str">
        <x:f>IF(G249="","",G249/12)</x:f>
      </x:c>
      <x:c r="I249" s="10" t="n">
        <x:v>0</x:v>
      </x:c>
      <x:c r="J249" s="10" t="str">
        <x:f>IF(H249="","",I249-H249)</x:f>
      </x:c>
      <x:c r="K249" s="11" t="str">
        <x:f>IF(H249&gt;0,I249/H249,"")</x:f>
      </x:c>
      <x:c r="L249" s="12" t="n">
        <x:v>0</x:v>
      </x:c>
      <x:c r="M249" s="12" t="n">
        <x:v>0</x:v>
      </x:c>
      <x:c r="N249" s="12" t="n">
        <x:f>M249-L249</x:f>
        <x:v>0</x:v>
      </x:c>
      <x:c r="O249" s="3" t="str">
        <x:v>Anexo IX</x:v>
      </x:c>
    </x:row>
    <x:row r="250" ht="34" customHeight="1">
      <x:c r="A250" s="3" t="str">
        <x:v>Junho</x:v>
      </x:c>
      <x:c r="B250" s="3" t="str">
        <x:v>O&amp;M</x:v>
      </x:c>
      <x:c r="C250" s="3" t="str">
        <x:v>PRODUÇÃO</x:v>
      </x:c>
      <x:c r="D250" s="3" t="str">
        <x:v>5023000189</x:v>
      </x:c>
      <x:c r="E250" s="9" t="str">
        <x:v>INST SENSOR FALTA LM</x:v>
      </x:c>
      <x:c r="F250" s="3" t="str">
        <x:v>UNIDADE</x:v>
      </x:c>
      <x:c r="G250" s="10" t="n">
        <x:v>0</x:v>
      </x:c>
      <x:c r="H250" s="10" t="str">
        <x:f>IF(G250="","",G250/12)</x:f>
      </x:c>
      <x:c r="I250" s="10" t="n">
        <x:v>0</x:v>
      </x:c>
      <x:c r="J250" s="10" t="str">
        <x:f>IF(H250="","",I250-H250)</x:f>
      </x:c>
      <x:c r="K250" s="11" t="str">
        <x:f>IF(H250&gt;0,I250/H250,"")</x:f>
      </x:c>
      <x:c r="L250" s="12" t="n">
        <x:v>0</x:v>
      </x:c>
      <x:c r="M250" s="12" t="n">
        <x:v>0</x:v>
      </x:c>
      <x:c r="N250" s="12" t="n">
        <x:f>M250-L250</x:f>
        <x:v>0</x:v>
      </x:c>
      <x:c r="O250" s="3" t="str">
        <x:v>Anexo IX</x:v>
      </x:c>
    </x:row>
    <x:row r="251" ht="34" customHeight="1">
      <x:c r="A251" s="3" t="str">
        <x:v>Junho</x:v>
      </x:c>
      <x:c r="B251" s="3" t="str">
        <x:v>O&amp;M</x:v>
      </x:c>
      <x:c r="C251" s="3" t="str">
        <x:v>PRODUÇÃO</x:v>
      </x:c>
      <x:c r="D251" s="3" t="str">
        <x:v>5023000190</x:v>
      </x:c>
      <x:c r="E251" s="9" t="str">
        <x:v>RET SENSOR FALTA LM</x:v>
      </x:c>
      <x:c r="F251" s="3" t="str">
        <x:v>UNIDADE</x:v>
      </x:c>
      <x:c r="G251" s="10" t="n">
        <x:v>0</x:v>
      </x:c>
      <x:c r="H251" s="10" t="str">
        <x:f>IF(G251="","",G251/12)</x:f>
      </x:c>
      <x:c r="I251" s="10" t="n">
        <x:v>0</x:v>
      </x:c>
      <x:c r="J251" s="10" t="str">
        <x:f>IF(H251="","",I251-H251)</x:f>
      </x:c>
      <x:c r="K251" s="11" t="str">
        <x:f>IF(H251&gt;0,I251/H251,"")</x:f>
      </x:c>
      <x:c r="L251" s="12" t="n">
        <x:v>0</x:v>
      </x:c>
      <x:c r="M251" s="12" t="n">
        <x:v>0</x:v>
      </x:c>
      <x:c r="N251" s="12" t="n">
        <x:f>M251-L251</x:f>
        <x:v>0</x:v>
      </x:c>
      <x:c r="O251" s="3" t="str">
        <x:v>Anexo IX</x:v>
      </x:c>
    </x:row>
    <x:row r="252" ht="34" customHeight="1">
      <x:c r="A252" s="3" t="str">
        <x:v>Junho</x:v>
      </x:c>
      <x:c r="B252" s="3" t="str">
        <x:v>O&amp;M</x:v>
      </x:c>
      <x:c r="C252" s="3" t="str">
        <x:v>PRODUÇÃO</x:v>
      </x:c>
      <x:c r="D252" s="3" t="str">
        <x:v>5025300114</x:v>
      </x:c>
      <x:c r="E252" s="9" t="str">
        <x:v>INST ESTR CP SENSOR FALTA POSTE LM</x:v>
      </x:c>
      <x:c r="F252" s="3" t="str">
        <x:v>CONJUNTO</x:v>
      </x:c>
      <x:c r="G252" s="10" t="n">
        <x:v>0</x:v>
      </x:c>
      <x:c r="H252" s="10" t="str">
        <x:f>IF(G252="","",G252/12)</x:f>
      </x:c>
      <x:c r="I252" s="10" t="n">
        <x:v>0</x:v>
      </x:c>
      <x:c r="J252" s="10" t="str">
        <x:f>IF(H252="","",I252-H252)</x:f>
      </x:c>
      <x:c r="K252" s="11" t="str">
        <x:f>IF(H252&gt;0,I252/H252,"")</x:f>
      </x:c>
      <x:c r="L252" s="12" t="n">
        <x:v>0</x:v>
      </x:c>
      <x:c r="M252" s="12" t="n">
        <x:v>0</x:v>
      </x:c>
      <x:c r="N252" s="12" t="n">
        <x:f>M252-L252</x:f>
        <x:v>0</x:v>
      </x:c>
      <x:c r="O252" s="3" t="str">
        <x:v>Anexo IX</x:v>
      </x:c>
    </x:row>
    <x:row r="253" ht="34" customHeight="1">
      <x:c r="A253" s="3" t="str">
        <x:v>Junho</x:v>
      </x:c>
      <x:c r="B253" s="3" t="str">
        <x:v>O&amp;M</x:v>
      </x:c>
      <x:c r="C253" s="3" t="str">
        <x:v>PRODUÇÃO</x:v>
      </x:c>
      <x:c r="D253" s="3" t="str">
        <x:v>5025300115</x:v>
      </x:c>
      <x:c r="E253" s="9" t="str">
        <x:v>RET ESTR CP SENSOR FALTA POSTE LM</x:v>
      </x:c>
      <x:c r="F253" s="3" t="str">
        <x:v>CONJUNTO</x:v>
      </x:c>
      <x:c r="G253" s="10" t="n">
        <x:v>0</x:v>
      </x:c>
      <x:c r="H253" s="10" t="str">
        <x:f>IF(G253="","",G253/12)</x:f>
      </x:c>
      <x:c r="I253" s="10" t="n">
        <x:v>0</x:v>
      </x:c>
      <x:c r="J253" s="10" t="str">
        <x:f>IF(H253="","",I253-H253)</x:f>
      </x:c>
      <x:c r="K253" s="11" t="str">
        <x:f>IF(H253&gt;0,I253/H253,"")</x:f>
      </x:c>
      <x:c r="L253" s="12" t="n">
        <x:v>0</x:v>
      </x:c>
      <x:c r="M253" s="12" t="n">
        <x:v>0</x:v>
      </x:c>
      <x:c r="N253" s="12" t="n">
        <x:f>M253-L253</x:f>
        <x:v>0</x:v>
      </x:c>
      <x:c r="O253" s="3" t="str">
        <x:v>Anexo IX</x:v>
      </x:c>
    </x:row>
    <x:row r="254" ht="34" customHeight="1">
      <x:c r="A254" s="3" t="str">
        <x:v>Junho</x:v>
      </x:c>
      <x:c r="B254" s="3" t="str">
        <x:v>O&amp;M</x:v>
      </x:c>
      <x:c r="C254" s="3" t="str">
        <x:v>PRODUÇÃO</x:v>
      </x:c>
      <x:c r="D254" s="3" t="str">
        <x:v>5025300117</x:v>
      </x:c>
      <x:c r="E254" s="9" t="str">
        <x:v>RET RELIGADOR 1F POSTE LM</x:v>
      </x:c>
      <x:c r="F254" s="3" t="str">
        <x:v>UNIDADE</x:v>
      </x:c>
      <x:c r="G254" s="10" t="n">
        <x:v>0</x:v>
      </x:c>
      <x:c r="H254" s="10" t="str">
        <x:f>IF(G254="","",G254/12)</x:f>
      </x:c>
      <x:c r="I254" s="10" t="n">
        <x:v>0</x:v>
      </x:c>
      <x:c r="J254" s="10" t="str">
        <x:f>IF(H254="","",I254-H254)</x:f>
      </x:c>
      <x:c r="K254" s="11" t="str">
        <x:f>IF(H254&gt;0,I254/H254,"")</x:f>
      </x:c>
      <x:c r="L254" s="12" t="n">
        <x:v>0</x:v>
      </x:c>
      <x:c r="M254" s="12" t="n">
        <x:v>0</x:v>
      </x:c>
      <x:c r="N254" s="12" t="n">
        <x:f>M254-L254</x:f>
        <x:v>0</x:v>
      </x:c>
      <x:c r="O254" s="3" t="str">
        <x:v>Anexo IX</x:v>
      </x:c>
    </x:row>
    <x:row r="255" ht="34" customHeight="1">
      <x:c r="A255" s="3" t="str">
        <x:v>Junho</x:v>
      </x:c>
      <x:c r="B255" s="3" t="str">
        <x:v>O&amp;M</x:v>
      </x:c>
      <x:c r="C255" s="3" t="str">
        <x:v>PRODUÇÃO</x:v>
      </x:c>
      <x:c r="D255" s="3" t="str">
        <x:v>5025300118</x:v>
      </x:c>
      <x:c r="E255" s="9" t="str">
        <x:v>INST ESTR CP RELIGADOR 1F POSTE LM</x:v>
      </x:c>
      <x:c r="F255" s="3" t="str">
        <x:v>CONJUNTO</x:v>
      </x:c>
      <x:c r="G255" s="10" t="n">
        <x:v>0</x:v>
      </x:c>
      <x:c r="H255" s="10" t="str">
        <x:f>IF(G255="","",G255/12)</x:f>
      </x:c>
      <x:c r="I255" s="10" t="n">
        <x:v>0</x:v>
      </x:c>
      <x:c r="J255" s="10" t="str">
        <x:f>IF(H255="","",I255-H255)</x:f>
      </x:c>
      <x:c r="K255" s="11" t="str">
        <x:f>IF(H255&gt;0,I255/H255,"")</x:f>
      </x:c>
      <x:c r="L255" s="12" t="n">
        <x:v>0</x:v>
      </x:c>
      <x:c r="M255" s="12" t="n">
        <x:v>0</x:v>
      </x:c>
      <x:c r="N255" s="12" t="n">
        <x:f>M255-L255</x:f>
        <x:v>0</x:v>
      </x:c>
      <x:c r="O255" s="3" t="str">
        <x:v>Anexo IX</x:v>
      </x:c>
    </x:row>
    <x:row r="256" ht="34" customHeight="1">
      <x:c r="A256" s="3" t="str">
        <x:v>Junho</x:v>
      </x:c>
      <x:c r="B256" s="3" t="str">
        <x:v>O&amp;M</x:v>
      </x:c>
      <x:c r="C256" s="3" t="str">
        <x:v>PRODUÇÃO</x:v>
      </x:c>
      <x:c r="D256" s="3" t="str">
        <x:v>5025300119</x:v>
      </x:c>
      <x:c r="E256" s="9" t="str">
        <x:v>RET ESTR CP RELIGADOR 1F POSTE LM</x:v>
      </x:c>
      <x:c r="F256" s="3" t="str">
        <x:v>CONJUNTO</x:v>
      </x:c>
      <x:c r="G256" s="10" t="n">
        <x:v>0</x:v>
      </x:c>
      <x:c r="H256" s="10" t="str">
        <x:f>IF(G256="","",G256/12)</x:f>
      </x:c>
      <x:c r="I256" s="10" t="n">
        <x:v>0</x:v>
      </x:c>
      <x:c r="J256" s="10" t="str">
        <x:f>IF(H256="","",I256-H256)</x:f>
      </x:c>
      <x:c r="K256" s="11" t="str">
        <x:f>IF(H256&gt;0,I256/H256,"")</x:f>
      </x:c>
      <x:c r="L256" s="12" t="n">
        <x:v>0</x:v>
      </x:c>
      <x:c r="M256" s="12" t="n">
        <x:v>0</x:v>
      </x:c>
      <x:c r="N256" s="12" t="n">
        <x:f>M256-L256</x:f>
        <x:v>0</x:v>
      </x:c>
      <x:c r="O256" s="3" t="str">
        <x:v>Anexo IX</x:v>
      </x:c>
    </x:row>
    <x:row r="257" ht="34" customHeight="1">
      <x:c r="A257" s="3" t="str">
        <x:v>Junho</x:v>
      </x:c>
      <x:c r="B257" s="3" t="str">
        <x:v>O&amp;M</x:v>
      </x:c>
      <x:c r="C257" s="3" t="str">
        <x:v>PRODUÇÃO</x:v>
      </x:c>
      <x:c r="D257" s="3" t="str">
        <x:v>5025300227</x:v>
      </x:c>
      <x:c r="E257" s="9" t="str">
        <x:v>INST ESTR CP RELIG DIST 1F BASE C 1F LM</x:v>
      </x:c>
      <x:c r="F257" s="3" t="str">
        <x:v>CONJUNTO</x:v>
      </x:c>
      <x:c r="G257" s="10" t="n">
        <x:v>0</x:v>
      </x:c>
      <x:c r="H257" s="10" t="str">
        <x:f>IF(G257="","",G257/12)</x:f>
      </x:c>
      <x:c r="I257" s="10" t="n">
        <x:v>0</x:v>
      </x:c>
      <x:c r="J257" s="10" t="str">
        <x:f>IF(H257="","",I257-H257)</x:f>
      </x:c>
      <x:c r="K257" s="11" t="str">
        <x:f>IF(H257&gt;0,I257/H257,"")</x:f>
      </x:c>
      <x:c r="L257" s="12" t="n">
        <x:v>0</x:v>
      </x:c>
      <x:c r="M257" s="12" t="n">
        <x:v>0</x:v>
      </x:c>
      <x:c r="N257" s="12" t="n">
        <x:f>M257-L257</x:f>
        <x:v>0</x:v>
      </x:c>
      <x:c r="O257" s="3" t="str">
        <x:v>Anexo IX</x:v>
      </x:c>
    </x:row>
    <x:row r="258" ht="34" customHeight="1">
      <x:c r="A258" s="3" t="str">
        <x:v>Junho</x:v>
      </x:c>
      <x:c r="B258" s="3" t="str">
        <x:v>O&amp;M</x:v>
      </x:c>
      <x:c r="C258" s="3" t="str">
        <x:v>PRODUÇÃO</x:v>
      </x:c>
      <x:c r="D258" s="3" t="str">
        <x:v>5025300228</x:v>
      </x:c>
      <x:c r="E258" s="9" t="str">
        <x:v>RET ESTR CP RELIG DIST 1F BASE C 1F LM</x:v>
      </x:c>
      <x:c r="F258" s="3" t="str">
        <x:v>CONJUNTO</x:v>
      </x:c>
      <x:c r="G258" s="10" t="n">
        <x:v>0</x:v>
      </x:c>
      <x:c r="H258" s="10" t="str">
        <x:f>IF(G258="","",G258/12)</x:f>
      </x:c>
      <x:c r="I258" s="10" t="n">
        <x:v>0</x:v>
      </x:c>
      <x:c r="J258" s="10" t="str">
        <x:f>IF(H258="","",I258-H258)</x:f>
      </x:c>
      <x:c r="K258" s="11" t="str">
        <x:f>IF(H258&gt;0,I258/H258,"")</x:f>
      </x:c>
      <x:c r="L258" s="12" t="n">
        <x:v>0</x:v>
      </x:c>
      <x:c r="M258" s="12" t="n">
        <x:v>0</x:v>
      </x:c>
      <x:c r="N258" s="12" t="n">
        <x:f>M258-L258</x:f>
        <x:v>0</x:v>
      </x:c>
      <x:c r="O258" s="3" t="str">
        <x:v>Anexo IX</x:v>
      </x:c>
    </x:row>
    <x:row r="259" ht="34" customHeight="1">
      <x:c r="A259" s="3" t="str">
        <x:v>Junho</x:v>
      </x:c>
      <x:c r="B259" s="3" t="str">
        <x:v>O&amp;M</x:v>
      </x:c>
      <x:c r="C259" s="3" t="str">
        <x:v>PRODUÇÃO</x:v>
      </x:c>
      <x:c r="D259" s="3" t="str">
        <x:v>5025300264</x:v>
      </x:c>
      <x:c r="E259" s="9" t="str">
        <x:v>INST ESTR CP RELIG DIST 1F BASE C 2F LM</x:v>
      </x:c>
      <x:c r="F259" s="3" t="str">
        <x:v>CONJUNTO</x:v>
      </x:c>
      <x:c r="G259" s="10" t="n">
        <x:v>0</x:v>
      </x:c>
      <x:c r="H259" s="10" t="str">
        <x:f>IF(G259="","",G259/12)</x:f>
      </x:c>
      <x:c r="I259" s="10" t="n">
        <x:v>0</x:v>
      </x:c>
      <x:c r="J259" s="10" t="str">
        <x:f>IF(H259="","",I259-H259)</x:f>
      </x:c>
      <x:c r="K259" s="11" t="str">
        <x:f>IF(H259&gt;0,I259/H259,"")</x:f>
      </x:c>
      <x:c r="L259" s="12" t="n">
        <x:v>0</x:v>
      </x:c>
      <x:c r="M259" s="12" t="n">
        <x:v>0</x:v>
      </x:c>
      <x:c r="N259" s="12" t="n">
        <x:f>M259-L259</x:f>
        <x:v>0</x:v>
      </x:c>
      <x:c r="O259" s="3" t="str">
        <x:v>Anexo IX</x:v>
      </x:c>
    </x:row>
    <x:row r="260" ht="34" customHeight="1">
      <x:c r="A260" s="3" t="str">
        <x:v>Junho</x:v>
      </x:c>
      <x:c r="B260" s="3" t="str">
        <x:v>O&amp;M</x:v>
      </x:c>
      <x:c r="C260" s="3" t="str">
        <x:v>PRODUÇÃO</x:v>
      </x:c>
      <x:c r="D260" s="3" t="str">
        <x:v>5025300267</x:v>
      </x:c>
      <x:c r="E260" s="9" t="str">
        <x:v>RET ESTR CP RELIG DIST 1F BASE C 2F LM</x:v>
      </x:c>
      <x:c r="F260" s="3" t="str">
        <x:v>CONJUNTO</x:v>
      </x:c>
      <x:c r="G260" s="10" t="n">
        <x:v>0</x:v>
      </x:c>
      <x:c r="H260" s="10" t="str">
        <x:f>IF(G260="","",G260/12)</x:f>
      </x:c>
      <x:c r="I260" s="10" t="n">
        <x:v>0</x:v>
      </x:c>
      <x:c r="J260" s="10" t="str">
        <x:f>IF(H260="","",I260-H260)</x:f>
      </x:c>
      <x:c r="K260" s="11" t="str">
        <x:f>IF(H260&gt;0,I260/H260,"")</x:f>
      </x:c>
      <x:c r="L260" s="12" t="n">
        <x:v>0</x:v>
      </x:c>
      <x:c r="M260" s="12" t="n">
        <x:v>0</x:v>
      </x:c>
      <x:c r="N260" s="12" t="n">
        <x:f>M260-L260</x:f>
        <x:v>0</x:v>
      </x:c>
      <x:c r="O260" s="3" t="str">
        <x:v>Anexo IX</x:v>
      </x:c>
    </x:row>
    <x:row r="261" ht="34" customHeight="1">
      <x:c r="A261" s="3" t="str">
        <x:v>Junho</x:v>
      </x:c>
      <x:c r="B261" s="3" t="str">
        <x:v>O&amp;M</x:v>
      </x:c>
      <x:c r="C261" s="3" t="str">
        <x:v>PRODUÇÃO</x:v>
      </x:c>
      <x:c r="D261" s="3" t="str">
        <x:v>5023000155</x:v>
      </x:c>
      <x:c r="E261" s="9" t="str">
        <x:v>INST ESTR CP RELIG/SEC 3F &gt;400A ENERG LM</x:v>
      </x:c>
      <x:c r="F261" s="3" t="str">
        <x:v>CONJUNTO</x:v>
      </x:c>
      <x:c r="G261" s="10" t="n">
        <x:v>0</x:v>
      </x:c>
      <x:c r="H261" s="10" t="str">
        <x:f>IF(G261="","",G261/12)</x:f>
      </x:c>
      <x:c r="I261" s="10" t="n">
        <x:v>0</x:v>
      </x:c>
      <x:c r="J261" s="10" t="str">
        <x:f>IF(H261="","",I261-H261)</x:f>
      </x:c>
      <x:c r="K261" s="11" t="str">
        <x:f>IF(H261&gt;0,I261/H261,"")</x:f>
      </x:c>
      <x:c r="L261" s="12" t="n">
        <x:v>0</x:v>
      </x:c>
      <x:c r="M261" s="12" t="n">
        <x:v>0</x:v>
      </x:c>
      <x:c r="N261" s="12" t="n">
        <x:f>M261-L261</x:f>
        <x:v>0</x:v>
      </x:c>
      <x:c r="O261" s="3" t="str">
        <x:v>Anexo IX</x:v>
      </x:c>
    </x:row>
    <x:row r="262" ht="34" customHeight="1">
      <x:c r="A262" s="3" t="str">
        <x:v>Junho</x:v>
      </x:c>
      <x:c r="B262" s="3" t="str">
        <x:v>O&amp;M</x:v>
      </x:c>
      <x:c r="C262" s="3" t="str">
        <x:v>PRODUÇÃO</x:v>
      </x:c>
      <x:c r="D262" s="3" t="str">
        <x:v>5023000156</x:v>
      </x:c>
      <x:c r="E262" s="9" t="str">
        <x:v>RET ESTR CP RELIG/SEC 3F &gt;400A ENERG LM</x:v>
      </x:c>
      <x:c r="F262" s="3" t="str">
        <x:v>CONJUNTO</x:v>
      </x:c>
      <x:c r="G262" s="10" t="n">
        <x:v>0</x:v>
      </x:c>
      <x:c r="H262" s="10" t="str">
        <x:f>IF(G262="","",G262/12)</x:f>
      </x:c>
      <x:c r="I262" s="10" t="n">
        <x:v>0</x:v>
      </x:c>
      <x:c r="J262" s="10" t="str">
        <x:f>IF(H262="","",I262-H262)</x:f>
      </x:c>
      <x:c r="K262" s="11" t="str">
        <x:f>IF(H262&gt;0,I262/H262,"")</x:f>
      </x:c>
      <x:c r="L262" s="12" t="n">
        <x:v>0</x:v>
      </x:c>
      <x:c r="M262" s="12" t="n">
        <x:v>0</x:v>
      </x:c>
      <x:c r="N262" s="12" t="n">
        <x:f>M262-L262</x:f>
        <x:v>0</x:v>
      </x:c>
      <x:c r="O262" s="3" t="str">
        <x:v>Anexo IX</x:v>
      </x:c>
    </x:row>
    <x:row r="263" ht="34" customHeight="1">
      <x:c r="A263" s="3" t="str">
        <x:v>Junho</x:v>
      </x:c>
      <x:c r="B263" s="3" t="str">
        <x:v>O&amp;M</x:v>
      </x:c>
      <x:c r="C263" s="3" t="str">
        <x:v>PRODUÇÃO</x:v>
      </x:c>
      <x:c r="D263" s="3" t="str">
        <x:v>5023000157</x:v>
      </x:c>
      <x:c r="E263" s="9" t="str">
        <x:v>INST ESTR CP RELIGADOR/SEC 3F &lt;=400A LM</x:v>
      </x:c>
      <x:c r="F263" s="3" t="str">
        <x:v>CONJUNTO</x:v>
      </x:c>
      <x:c r="G263" s="10" t="n">
        <x:v>0</x:v>
      </x:c>
      <x:c r="H263" s="10" t="str">
        <x:f>IF(G263="","",G263/12)</x:f>
      </x:c>
      <x:c r="I263" s="10" t="n">
        <x:v>0</x:v>
      </x:c>
      <x:c r="J263" s="10" t="str">
        <x:f>IF(H263="","",I263-H263)</x:f>
      </x:c>
      <x:c r="K263" s="11" t="str">
        <x:f>IF(H263&gt;0,I263/H263,"")</x:f>
      </x:c>
      <x:c r="L263" s="12" t="n">
        <x:v>0</x:v>
      </x:c>
      <x:c r="M263" s="12" t="n">
        <x:v>0</x:v>
      </x:c>
      <x:c r="N263" s="12" t="n">
        <x:f>M263-L263</x:f>
        <x:v>0</x:v>
      </x:c>
      <x:c r="O263" s="3" t="str">
        <x:v>Anexo IX</x:v>
      </x:c>
    </x:row>
    <x:row r="264" ht="34" customHeight="1">
      <x:c r="A264" s="3" t="str">
        <x:v>Junho</x:v>
      </x:c>
      <x:c r="B264" s="3" t="str">
        <x:v>O&amp;M</x:v>
      </x:c>
      <x:c r="C264" s="3" t="str">
        <x:v>PRODUÇÃO</x:v>
      </x:c>
      <x:c r="D264" s="3" t="str">
        <x:v>5023000158</x:v>
      </x:c>
      <x:c r="E264" s="9" t="str">
        <x:v>RET ESTR CP RELIGADOR/SEC 3F &lt;=400A LM</x:v>
      </x:c>
      <x:c r="F264" s="3" t="str">
        <x:v>CONJUNTO</x:v>
      </x:c>
      <x:c r="G264" s="10" t="n">
        <x:v>0</x:v>
      </x:c>
      <x:c r="H264" s="10" t="str">
        <x:f>IF(G264="","",G264/12)</x:f>
      </x:c>
      <x:c r="I264" s="10" t="n">
        <x:v>0</x:v>
      </x:c>
      <x:c r="J264" s="10" t="str">
        <x:f>IF(H264="","",I264-H264)</x:f>
      </x:c>
      <x:c r="K264" s="11" t="str">
        <x:f>IF(H264&gt;0,I264/H264,"")</x:f>
      </x:c>
      <x:c r="L264" s="12" t="n">
        <x:v>0</x:v>
      </x:c>
      <x:c r="M264" s="12" t="n">
        <x:v>0</x:v>
      </x:c>
      <x:c r="N264" s="12" t="n">
        <x:f>M264-L264</x:f>
        <x:v>0</x:v>
      </x:c>
      <x:c r="O264" s="3" t="str">
        <x:v>Anexo IX</x:v>
      </x:c>
    </x:row>
    <x:row r="265" ht="34" customHeight="1">
      <x:c r="A265" s="3" t="str">
        <x:v>Junho</x:v>
      </x:c>
      <x:c r="B265" s="3" t="str">
        <x:v>O&amp;M</x:v>
      </x:c>
      <x:c r="C265" s="3" t="str">
        <x:v>PRODUÇÃO</x:v>
      </x:c>
      <x:c r="D265" s="3" t="str">
        <x:v>5023000188</x:v>
      </x:c>
      <x:c r="E265" s="9" t="str">
        <x:v>INST REGULADOR TENSAO 1F POSTE LM</x:v>
      </x:c>
      <x:c r="F265" s="3" t="str">
        <x:v>UNIDADE</x:v>
      </x:c>
      <x:c r="G265" s="10" t="n">
        <x:v>0</x:v>
      </x:c>
      <x:c r="H265" s="10" t="str">
        <x:f>IF(G265="","",G265/12)</x:f>
      </x:c>
      <x:c r="I265" s="10" t="n">
        <x:v>2</x:v>
      </x:c>
      <x:c r="J265" s="10" t="str">
        <x:f>IF(H265="","",I265-H265)</x:f>
      </x:c>
      <x:c r="K265" s="11" t="str">
        <x:f>IF(H265&gt;0,I265/H265,"")</x:f>
      </x:c>
      <x:c r="L265" s="12" t="n">
        <x:v>0</x:v>
      </x:c>
      <x:c r="M265" s="12" t="n">
        <x:v>3023.32</x:v>
      </x:c>
      <x:c r="N265" s="12" t="n">
        <x:f>M265-L265</x:f>
        <x:v>3023.32</x:v>
      </x:c>
      <x:c r="O265" s="3" t="str">
        <x:v>Anexo IX</x:v>
      </x:c>
    </x:row>
    <x:row r="266" ht="34" customHeight="1">
      <x:c r="A266" s="3" t="str">
        <x:v>Junho</x:v>
      </x:c>
      <x:c r="B266" s="3" t="str">
        <x:v>O&amp;M</x:v>
      </x:c>
      <x:c r="C266" s="3" t="str">
        <x:v>PRODUÇÃO</x:v>
      </x:c>
      <x:c r="D266" s="3" t="str">
        <x:v>5023000187</x:v>
      </x:c>
      <x:c r="E266" s="9" t="str">
        <x:v>RET REGULADOR TENSAO POSTE 1F LM</x:v>
      </x:c>
      <x:c r="F266" s="3" t="str">
        <x:v>UNIDADE</x:v>
      </x:c>
      <x:c r="G266" s="10" t="n">
        <x:v>0</x:v>
      </x:c>
      <x:c r="H266" s="10" t="str">
        <x:f>IF(G266="","",G266/12)</x:f>
      </x:c>
      <x:c r="I266" s="10" t="n">
        <x:v>2</x:v>
      </x:c>
      <x:c r="J266" s="10" t="str">
        <x:f>IF(H266="","",I266-H266)</x:f>
      </x:c>
      <x:c r="K266" s="11" t="str">
        <x:f>IF(H266&gt;0,I266/H266,"")</x:f>
      </x:c>
      <x:c r="L266" s="12" t="n">
        <x:v>0</x:v>
      </x:c>
      <x:c r="M266" s="12" t="n">
        <x:v>2366.08</x:v>
      </x:c>
      <x:c r="N266" s="12" t="n">
        <x:f>M266-L266</x:f>
        <x:v>2366.08</x:v>
      </x:c>
      <x:c r="O266" s="3" t="str">
        <x:v>Anexo IX</x:v>
      </x:c>
    </x:row>
    <x:row r="267" ht="34" customHeight="1">
      <x:c r="A267" s="3" t="str">
        <x:v>Junho</x:v>
      </x:c>
      <x:c r="B267" s="3" t="str">
        <x:v>O&amp;M</x:v>
      </x:c>
      <x:c r="C267" s="3" t="str">
        <x:v>PRODUÇÃO</x:v>
      </x:c>
      <x:c r="D267" s="3" t="str">
        <x:v>5023000167</x:v>
      </x:c>
      <x:c r="E267" s="9" t="str">
        <x:v>INST ESTR CP BCO REGUL 3F PLAT S/ATER LM</x:v>
      </x:c>
      <x:c r="F267" s="3" t="str">
        <x:v>CONJUNTO</x:v>
      </x:c>
      <x:c r="G267" s="10" t="n">
        <x:v>0</x:v>
      </x:c>
      <x:c r="H267" s="10" t="str">
        <x:f>IF(G267="","",G267/12)</x:f>
      </x:c>
      <x:c r="I267" s="10" t="n">
        <x:v>0</x:v>
      </x:c>
      <x:c r="J267" s="10" t="str">
        <x:f>IF(H267="","",I267-H267)</x:f>
      </x:c>
      <x:c r="K267" s="11" t="str">
        <x:f>IF(H267&gt;0,I267/H267,"")</x:f>
      </x:c>
      <x:c r="L267" s="12" t="n">
        <x:v>0</x:v>
      </x:c>
      <x:c r="M267" s="12" t="n">
        <x:v>0</x:v>
      </x:c>
      <x:c r="N267" s="12" t="n">
        <x:f>M267-L267</x:f>
        <x:v>0</x:v>
      </x:c>
      <x:c r="O267" s="3" t="str">
        <x:v>Anexo IX</x:v>
      </x:c>
    </x:row>
    <x:row r="268" ht="34" customHeight="1">
      <x:c r="A268" s="3" t="str">
        <x:v>Junho</x:v>
      </x:c>
      <x:c r="B268" s="3" t="str">
        <x:v>O&amp;M</x:v>
      </x:c>
      <x:c r="C268" s="3" t="str">
        <x:v>PRODUÇÃO</x:v>
      </x:c>
      <x:c r="D268" s="3" t="str">
        <x:v>5025300127</x:v>
      </x:c>
      <x:c r="E268" s="9" t="str">
        <x:v>RET ESTR CP BCO REGUL 3F PLAT LM</x:v>
      </x:c>
      <x:c r="F268" s="3" t="str">
        <x:v>CONJUNTO</x:v>
      </x:c>
      <x:c r="G268" s="10" t="n">
        <x:v>0</x:v>
      </x:c>
      <x:c r="H268" s="10" t="str">
        <x:f>IF(G268="","",G268/12)</x:f>
      </x:c>
      <x:c r="I268" s="10" t="n">
        <x:v>0</x:v>
      </x:c>
      <x:c r="J268" s="10" t="str">
        <x:f>IF(H268="","",I268-H268)</x:f>
      </x:c>
      <x:c r="K268" s="11" t="str">
        <x:f>IF(H268&gt;0,I268/H268,"")</x:f>
      </x:c>
      <x:c r="L268" s="12" t="n">
        <x:v>0</x:v>
      </x:c>
      <x:c r="M268" s="12" t="n">
        <x:v>0</x:v>
      </x:c>
      <x:c r="N268" s="12" t="n">
        <x:f>M268-L268</x:f>
        <x:v>0</x:v>
      </x:c>
      <x:c r="O268" s="3" t="str">
        <x:v>Anexo IX</x:v>
      </x:c>
    </x:row>
    <x:row r="269" ht="34" customHeight="1">
      <x:c r="A269" s="3" t="str">
        <x:v>Junho</x:v>
      </x:c>
      <x:c r="B269" s="3" t="str">
        <x:v>O&amp;M</x:v>
      </x:c>
      <x:c r="C269" s="3" t="str">
        <x:v>PRODUÇÃO</x:v>
      </x:c>
      <x:c r="D269" s="3" t="str">
        <x:v>5025300128</x:v>
      </x:c>
      <x:c r="E269" s="9" t="str">
        <x:v>INST ESTR CP BCO REGUL 3F POST C/ATER LM</x:v>
      </x:c>
      <x:c r="F269" s="3" t="str">
        <x:v>CONJUNTO</x:v>
      </x:c>
      <x:c r="G269" s="10" t="n">
        <x:v>0</x:v>
      </x:c>
      <x:c r="H269" s="10" t="str">
        <x:f>IF(G269="","",G269/12)</x:f>
      </x:c>
      <x:c r="I269" s="10" t="n">
        <x:v>0</x:v>
      </x:c>
      <x:c r="J269" s="10" t="str">
        <x:f>IF(H269="","",I269-H269)</x:f>
      </x:c>
      <x:c r="K269" s="11" t="str">
        <x:f>IF(H269&gt;0,I269/H269,"")</x:f>
      </x:c>
      <x:c r="L269" s="12" t="n">
        <x:v>0</x:v>
      </x:c>
      <x:c r="M269" s="12" t="n">
        <x:v>0</x:v>
      </x:c>
      <x:c r="N269" s="12" t="n">
        <x:f>M269-L269</x:f>
        <x:v>0</x:v>
      </x:c>
      <x:c r="O269" s="3" t="str">
        <x:v>Anexo IX</x:v>
      </x:c>
    </x:row>
    <x:row r="270" ht="34" customHeight="1">
      <x:c r="A270" s="3" t="str">
        <x:v>Junho</x:v>
      </x:c>
      <x:c r="B270" s="3" t="str">
        <x:v>O&amp;M</x:v>
      </x:c>
      <x:c r="C270" s="3" t="str">
        <x:v>PRODUÇÃO</x:v>
      </x:c>
      <x:c r="D270" s="3" t="str">
        <x:v>5023000168</x:v>
      </x:c>
      <x:c r="E270" s="9" t="str">
        <x:v>INST ESTR CP BCO REGUL 3F POST S/ATER LM</x:v>
      </x:c>
      <x:c r="F270" s="3" t="str">
        <x:v>CONJUNTO</x:v>
      </x:c>
      <x:c r="G270" s="10" t="n">
        <x:v>0</x:v>
      </x:c>
      <x:c r="H270" s="10" t="str">
        <x:f>IF(G270="","",G270/12)</x:f>
      </x:c>
      <x:c r="I270" s="10" t="n">
        <x:v>0</x:v>
      </x:c>
      <x:c r="J270" s="10" t="str">
        <x:f>IF(H270="","",I270-H270)</x:f>
      </x:c>
      <x:c r="K270" s="11" t="str">
        <x:f>IF(H270&gt;0,I270/H270,"")</x:f>
      </x:c>
      <x:c r="L270" s="12" t="n">
        <x:v>0</x:v>
      </x:c>
      <x:c r="M270" s="12" t="n">
        <x:v>0</x:v>
      </x:c>
      <x:c r="N270" s="12" t="n">
        <x:f>M270-L270</x:f>
        <x:v>0</x:v>
      </x:c>
      <x:c r="O270" s="3" t="str">
        <x:v>Anexo IX</x:v>
      </x:c>
    </x:row>
    <x:row r="271" ht="34" customHeight="1">
      <x:c r="A271" s="3" t="str">
        <x:v>Junho</x:v>
      </x:c>
      <x:c r="B271" s="3" t="str">
        <x:v>O&amp;M</x:v>
      </x:c>
      <x:c r="C271" s="3" t="str">
        <x:v>PRODUÇÃO</x:v>
      </x:c>
      <x:c r="D271" s="3" t="str">
        <x:v>5033000313</x:v>
      </x:c>
      <x:c r="E271" s="9" t="str">
        <x:v>RET ESTR CP BCO REGUL 3F POST LM</x:v>
      </x:c>
      <x:c r="F271" s="3" t="str">
        <x:v>CONJUNTO</x:v>
      </x:c>
      <x:c r="G271" s="10" t="n">
        <x:v>0</x:v>
      </x:c>
      <x:c r="H271" s="10" t="str">
        <x:f>IF(G271="","",G271/12)</x:f>
      </x:c>
      <x:c r="I271" s="10" t="n">
        <x:v>0</x:v>
      </x:c>
      <x:c r="J271" s="10" t="str">
        <x:f>IF(H271="","",I271-H271)</x:f>
      </x:c>
      <x:c r="K271" s="11" t="str">
        <x:f>IF(H271&gt;0,I271/H271,"")</x:f>
      </x:c>
      <x:c r="L271" s="12" t="n">
        <x:v>0</x:v>
      </x:c>
      <x:c r="M271" s="12" t="n">
        <x:v>0</x:v>
      </x:c>
      <x:c r="N271" s="12" t="n">
        <x:f>M271-L271</x:f>
        <x:v>0</x:v>
      </x:c>
      <x:c r="O271" s="3" t="str">
        <x:v>Anexo IX</x:v>
      </x:c>
    </x:row>
    <x:row r="272" ht="34" customHeight="1">
      <x:c r="A272" s="3" t="str">
        <x:v>Junho</x:v>
      </x:c>
      <x:c r="B272" s="3" t="str">
        <x:v>O&amp;M</x:v>
      </x:c>
      <x:c r="C272" s="3" t="str">
        <x:v>PRODUÇÃO</x:v>
      </x:c>
      <x:c r="D272" s="3" t="str">
        <x:v>5023000159</x:v>
      </x:c>
      <x:c r="E272" s="9" t="str">
        <x:v>INST ESTR CP BCO REGUL 1F POST S/ATER LM</x:v>
      </x:c>
      <x:c r="F272" s="3" t="str">
        <x:v>CONJUNTO</x:v>
      </x:c>
      <x:c r="G272" s="10" t="n">
        <x:v>0</x:v>
      </x:c>
      <x:c r="H272" s="10" t="str">
        <x:f>IF(G272="","",G272/12)</x:f>
      </x:c>
      <x:c r="I272" s="10" t="n">
        <x:v>0</x:v>
      </x:c>
      <x:c r="J272" s="10" t="str">
        <x:f>IF(H272="","",I272-H272)</x:f>
      </x:c>
      <x:c r="K272" s="11" t="str">
        <x:f>IF(H272&gt;0,I272/H272,"")</x:f>
      </x:c>
      <x:c r="L272" s="12" t="n">
        <x:v>0</x:v>
      </x:c>
      <x:c r="M272" s="12" t="n">
        <x:v>0</x:v>
      </x:c>
      <x:c r="N272" s="12" t="n">
        <x:f>M272-L272</x:f>
        <x:v>0</x:v>
      </x:c>
      <x:c r="O272" s="3" t="str">
        <x:v>Anexo IX</x:v>
      </x:c>
    </x:row>
    <x:row r="273" ht="34" customHeight="1">
      <x:c r="A273" s="3" t="str">
        <x:v>Junho</x:v>
      </x:c>
      <x:c r="B273" s="3" t="str">
        <x:v>O&amp;M</x:v>
      </x:c>
      <x:c r="C273" s="3" t="str">
        <x:v>PRODUÇÃO</x:v>
      </x:c>
      <x:c r="D273" s="3" t="str">
        <x:v>5023000160</x:v>
      </x:c>
      <x:c r="E273" s="9" t="str">
        <x:v>RET ESTR CP BCO REGUL 1F POST LM</x:v>
      </x:c>
      <x:c r="F273" s="3" t="str">
        <x:v>CONJUNTO</x:v>
      </x:c>
      <x:c r="G273" s="10" t="n">
        <x:v>0</x:v>
      </x:c>
      <x:c r="H273" s="10" t="str">
        <x:f>IF(G273="","",G273/12)</x:f>
      </x:c>
      <x:c r="I273" s="10" t="n">
        <x:v>0</x:v>
      </x:c>
      <x:c r="J273" s="10" t="str">
        <x:f>IF(H273="","",I273-H273)</x:f>
      </x:c>
      <x:c r="K273" s="11" t="str">
        <x:f>IF(H273&gt;0,I273/H273,"")</x:f>
      </x:c>
      <x:c r="L273" s="12" t="n">
        <x:v>0</x:v>
      </x:c>
      <x:c r="M273" s="12" t="n">
        <x:v>0</x:v>
      </x:c>
      <x:c r="N273" s="12" t="n">
        <x:f>M273-L273</x:f>
        <x:v>0</x:v>
      </x:c>
      <x:c r="O273" s="3" t="str">
        <x:v>Anexo IX</x:v>
      </x:c>
    </x:row>
    <x:row r="274" ht="34" customHeight="1">
      <x:c r="A274" s="3" t="str">
        <x:v>Junho</x:v>
      </x:c>
      <x:c r="B274" s="3" t="str">
        <x:v>O&amp;M</x:v>
      </x:c>
      <x:c r="C274" s="3" t="str">
        <x:v>PRODUÇÃO</x:v>
      </x:c>
      <x:c r="D274" s="3" t="str">
        <x:v>5025300129</x:v>
      </x:c>
      <x:c r="E274" s="9" t="str">
        <x:v>INST CELULA BCO CAPACITOR LM</x:v>
      </x:c>
      <x:c r="F274" s="3" t="str">
        <x:v>UNIDADE</x:v>
      </x:c>
      <x:c r="G274" s="10" t="n">
        <x:v>0</x:v>
      </x:c>
      <x:c r="H274" s="10" t="str">
        <x:f>IF(G274="","",G274/12)</x:f>
      </x:c>
      <x:c r="I274" s="10" t="n">
        <x:v>0</x:v>
      </x:c>
      <x:c r="J274" s="10" t="str">
        <x:f>IF(H274="","",I274-H274)</x:f>
      </x:c>
      <x:c r="K274" s="11" t="str">
        <x:f>IF(H274&gt;0,I274/H274,"")</x:f>
      </x:c>
      <x:c r="L274" s="12" t="n">
        <x:v>0</x:v>
      </x:c>
      <x:c r="M274" s="12" t="n">
        <x:v>0</x:v>
      </x:c>
      <x:c r="N274" s="12" t="n">
        <x:f>M274-L274</x:f>
        <x:v>0</x:v>
      </x:c>
      <x:c r="O274" s="3" t="str">
        <x:v>Anexo IX</x:v>
      </x:c>
    </x:row>
    <x:row r="275" ht="34" customHeight="1">
      <x:c r="A275" s="3" t="str">
        <x:v>Junho</x:v>
      </x:c>
      <x:c r="B275" s="3" t="str">
        <x:v>O&amp;M</x:v>
      </x:c>
      <x:c r="C275" s="3" t="str">
        <x:v>PRODUÇÃO</x:v>
      </x:c>
      <x:c r="D275" s="3" t="str">
        <x:v>5025300130</x:v>
      </x:c>
      <x:c r="E275" s="9" t="str">
        <x:v>RET CELULA BCO CAPACITOR LM</x:v>
      </x:c>
      <x:c r="F275" s="3" t="str">
        <x:v>UNIDADE</x:v>
      </x:c>
      <x:c r="G275" s="10" t="n">
        <x:v>0</x:v>
      </x:c>
      <x:c r="H275" s="10" t="str">
        <x:f>IF(G275="","",G275/12)</x:f>
      </x:c>
      <x:c r="I275" s="10" t="n">
        <x:v>0</x:v>
      </x:c>
      <x:c r="J275" s="10" t="str">
        <x:f>IF(H275="","",I275-H275)</x:f>
      </x:c>
      <x:c r="K275" s="11" t="str">
        <x:f>IF(H275&gt;0,I275/H275,"")</x:f>
      </x:c>
      <x:c r="L275" s="12" t="n">
        <x:v>0</x:v>
      </x:c>
      <x:c r="M275" s="12" t="n">
        <x:v>0</x:v>
      </x:c>
      <x:c r="N275" s="12" t="n">
        <x:f>M275-L275</x:f>
        <x:v>0</x:v>
      </x:c>
      <x:c r="O275" s="3" t="str">
        <x:v>Anexo IX</x:v>
      </x:c>
    </x:row>
    <x:row r="276" ht="34" customHeight="1">
      <x:c r="A276" s="3" t="str">
        <x:v>Junho</x:v>
      </x:c>
      <x:c r="B276" s="3" t="str">
        <x:v>O&amp;M</x:v>
      </x:c>
      <x:c r="C276" s="3" t="str">
        <x:v>PRODUÇÃO</x:v>
      </x:c>
      <x:c r="D276" s="3" t="str">
        <x:v>5025300131</x:v>
      </x:c>
      <x:c r="E276" s="9" t="str">
        <x:v>INST ESTR CP BCO CAPACITOR FIXO LM</x:v>
      </x:c>
      <x:c r="F276" s="3" t="str">
        <x:v>CONJUNTO</x:v>
      </x:c>
      <x:c r="G276" s="10" t="n">
        <x:v>0</x:v>
      </x:c>
      <x:c r="H276" s="10" t="str">
        <x:f>IF(G276="","",G276/12)</x:f>
      </x:c>
      <x:c r="I276" s="10" t="n">
        <x:v>1</x:v>
      </x:c>
      <x:c r="J276" s="10" t="str">
        <x:f>IF(H276="","",I276-H276)</x:f>
      </x:c>
      <x:c r="K276" s="11" t="str">
        <x:f>IF(H276&gt;0,I276/H276,"")</x:f>
      </x:c>
      <x:c r="L276" s="12" t="n">
        <x:v>0</x:v>
      </x:c>
      <x:c r="M276" s="12" t="n">
        <x:v>5000.45</x:v>
      </x:c>
      <x:c r="N276" s="12" t="n">
        <x:f>M276-L276</x:f>
        <x:v>5000.45</x:v>
      </x:c>
      <x:c r="O276" s="3" t="str">
        <x:v>Anexo IX</x:v>
      </x:c>
    </x:row>
    <x:row r="277" ht="34" customHeight="1">
      <x:c r="A277" s="3" t="str">
        <x:v>Junho</x:v>
      </x:c>
      <x:c r="B277" s="3" t="str">
        <x:v>O&amp;M</x:v>
      </x:c>
      <x:c r="C277" s="3" t="str">
        <x:v>PRODUÇÃO</x:v>
      </x:c>
      <x:c r="D277" s="3" t="str">
        <x:v>5025300133</x:v>
      </x:c>
      <x:c r="E277" s="9" t="str">
        <x:v>INST ESTR CP BCO CAPACITOR AUTOMATICO LM</x:v>
      </x:c>
      <x:c r="F277" s="3" t="str">
        <x:v>CONJUNTO</x:v>
      </x:c>
      <x:c r="G277" s="10" t="n">
        <x:v>0</x:v>
      </x:c>
      <x:c r="H277" s="10" t="str">
        <x:f>IF(G277="","",G277/12)</x:f>
      </x:c>
      <x:c r="I277" s="10" t="n">
        <x:v>0</x:v>
      </x:c>
      <x:c r="J277" s="10" t="str">
        <x:f>IF(H277="","",I277-H277)</x:f>
      </x:c>
      <x:c r="K277" s="11" t="str">
        <x:f>IF(H277&gt;0,I277/H277,"")</x:f>
      </x:c>
      <x:c r="L277" s="12" t="n">
        <x:v>0</x:v>
      </x:c>
      <x:c r="M277" s="12" t="n">
        <x:v>0</x:v>
      </x:c>
      <x:c r="N277" s="12" t="n">
        <x:f>M277-L277</x:f>
        <x:v>0</x:v>
      </x:c>
      <x:c r="O277" s="3" t="str">
        <x:v>Anexo IX</x:v>
      </x:c>
    </x:row>
    <x:row r="278" ht="34" customHeight="1">
      <x:c r="A278" s="3" t="str">
        <x:v>Junho</x:v>
      </x:c>
      <x:c r="B278" s="3" t="str">
        <x:v>O&amp;M</x:v>
      </x:c>
      <x:c r="C278" s="3" t="str">
        <x:v>PRODUÇÃO</x:v>
      </x:c>
      <x:c r="D278" s="3" t="str">
        <x:v>5025300134</x:v>
      </x:c>
      <x:c r="E278" s="9" t="str">
        <x:v>RET ESTR CP BCO CAPACITOR AUTOMATICO LM</x:v>
      </x:c>
      <x:c r="F278" s="3" t="str">
        <x:v>CONJUNTO</x:v>
      </x:c>
      <x:c r="G278" s="10" t="n">
        <x:v>0</x:v>
      </x:c>
      <x:c r="H278" s="10" t="str">
        <x:f>IF(G278="","",G278/12)</x:f>
      </x:c>
      <x:c r="I278" s="10" t="n">
        <x:v>0</x:v>
      </x:c>
      <x:c r="J278" s="10" t="str">
        <x:f>IF(H278="","",I278-H278)</x:f>
      </x:c>
      <x:c r="K278" s="11" t="str">
        <x:f>IF(H278&gt;0,I278/H278,"")</x:f>
      </x:c>
      <x:c r="L278" s="12" t="n">
        <x:v>0</x:v>
      </x:c>
      <x:c r="M278" s="12" t="n">
        <x:v>0</x:v>
      </x:c>
      <x:c r="N278" s="12" t="n">
        <x:f>M278-L278</x:f>
        <x:v>0</x:v>
      </x:c>
      <x:c r="O278" s="3" t="str">
        <x:v>Anexo IX</x:v>
      </x:c>
    </x:row>
    <x:row r="279" ht="34" customHeight="1">
      <x:c r="A279" s="3" t="str">
        <x:v>Junho</x:v>
      </x:c>
      <x:c r="B279" s="3" t="str">
        <x:v>O&amp;M</x:v>
      </x:c>
      <x:c r="C279" s="3" t="str">
        <x:v>PRODUÇÃO</x:v>
      </x:c>
      <x:c r="D279" s="3" t="str">
        <x:v>5025300135</x:v>
      </x:c>
      <x:c r="E279" s="9" t="str">
        <x:v>INST REATOR POSTE/PLATAF LM</x:v>
      </x:c>
      <x:c r="F279" s="3" t="str">
        <x:v>UNIDADE</x:v>
      </x:c>
      <x:c r="G279" s="10" t="n">
        <x:v>0</x:v>
      </x:c>
      <x:c r="H279" s="10" t="str">
        <x:f>IF(G279="","",G279/12)</x:f>
      </x:c>
      <x:c r="I279" s="10" t="n">
        <x:v>0</x:v>
      </x:c>
      <x:c r="J279" s="10" t="str">
        <x:f>IF(H279="","",I279-H279)</x:f>
      </x:c>
      <x:c r="K279" s="11" t="str">
        <x:f>IF(H279&gt;0,I279/H279,"")</x:f>
      </x:c>
      <x:c r="L279" s="12" t="n">
        <x:v>0</x:v>
      </x:c>
      <x:c r="M279" s="12" t="n">
        <x:v>0</x:v>
      </x:c>
      <x:c r="N279" s="12" t="n">
        <x:f>M279-L279</x:f>
        <x:v>0</x:v>
      </x:c>
      <x:c r="O279" s="3" t="str">
        <x:v>Anexo IX</x:v>
      </x:c>
    </x:row>
    <x:row r="280" ht="34" customHeight="1">
      <x:c r="A280" s="3" t="str">
        <x:v>Junho</x:v>
      </x:c>
      <x:c r="B280" s="3" t="str">
        <x:v>O&amp;M</x:v>
      </x:c>
      <x:c r="C280" s="3" t="str">
        <x:v>PRODUÇÃO</x:v>
      </x:c>
      <x:c r="D280" s="3" t="str">
        <x:v>5025300136</x:v>
      </x:c>
      <x:c r="E280" s="9" t="str">
        <x:v>RET REATOR POSTE/PLATAF LM</x:v>
      </x:c>
      <x:c r="F280" s="3" t="str">
        <x:v>UNIDADE</x:v>
      </x:c>
      <x:c r="G280" s="10" t="n">
        <x:v>0</x:v>
      </x:c>
      <x:c r="H280" s="10" t="str">
        <x:f>IF(G280="","",G280/12)</x:f>
      </x:c>
      <x:c r="I280" s="10" t="n">
        <x:v>0</x:v>
      </x:c>
      <x:c r="J280" s="10" t="str">
        <x:f>IF(H280="","",I280-H280)</x:f>
      </x:c>
      <x:c r="K280" s="11" t="str">
        <x:f>IF(H280&gt;0,I280/H280,"")</x:f>
      </x:c>
      <x:c r="L280" s="12" t="n">
        <x:v>0</x:v>
      </x:c>
      <x:c r="M280" s="12" t="n">
        <x:v>0</x:v>
      </x:c>
      <x:c r="N280" s="12" t="n">
        <x:f>M280-L280</x:f>
        <x:v>0</x:v>
      </x:c>
      <x:c r="O280" s="3" t="str">
        <x:v>Anexo IX</x:v>
      </x:c>
    </x:row>
    <x:row r="281" ht="34" customHeight="1">
      <x:c r="A281" s="3" t="str">
        <x:v>Junho</x:v>
      </x:c>
      <x:c r="B281" s="3" t="str">
        <x:v>O&amp;M</x:v>
      </x:c>
      <x:c r="C281" s="3" t="str">
        <x:v>PRODUÇÃO</x:v>
      </x:c>
      <x:c r="D281" s="3" t="str">
        <x:v>5023000110</x:v>
      </x:c>
      <x:c r="E281" s="9" t="str">
        <x:v>INST ESTR CP BCO REATOR DERIVACAO LM</x:v>
      </x:c>
      <x:c r="F281" s="3" t="str">
        <x:v>CONJUNTO</x:v>
      </x:c>
      <x:c r="G281" s="10" t="n">
        <x:v>0</x:v>
      </x:c>
      <x:c r="H281" s="10" t="str">
        <x:f>IF(G281="","",G281/12)</x:f>
      </x:c>
      <x:c r="I281" s="10" t="n">
        <x:v>0</x:v>
      </x:c>
      <x:c r="J281" s="10" t="str">
        <x:f>IF(H281="","",I281-H281)</x:f>
      </x:c>
      <x:c r="K281" s="11" t="str">
        <x:f>IF(H281&gt;0,I281/H281,"")</x:f>
      </x:c>
      <x:c r="L281" s="12" t="n">
        <x:v>0</x:v>
      </x:c>
      <x:c r="M281" s="12" t="n">
        <x:v>0</x:v>
      </x:c>
      <x:c r="N281" s="12" t="n">
        <x:f>M281-L281</x:f>
        <x:v>0</x:v>
      </x:c>
      <x:c r="O281" s="3" t="str">
        <x:v>Anexo IX</x:v>
      </x:c>
    </x:row>
    <x:row r="282" ht="34" customHeight="1">
      <x:c r="A282" s="3" t="str">
        <x:v>Junho</x:v>
      </x:c>
      <x:c r="B282" s="3" t="str">
        <x:v>O&amp;M</x:v>
      </x:c>
      <x:c r="C282" s="3" t="str">
        <x:v>PRODUÇÃO</x:v>
      </x:c>
      <x:c r="D282" s="3" t="str">
        <x:v>5023000122</x:v>
      </x:c>
      <x:c r="E282" s="9" t="str">
        <x:v>RET ESTR CP BCO REATOR DERIVACAO LM</x:v>
      </x:c>
      <x:c r="F282" s="3" t="str">
        <x:v>CONJUNTO</x:v>
      </x:c>
      <x:c r="G282" s="10" t="n">
        <x:v>0</x:v>
      </x:c>
      <x:c r="H282" s="10" t="str">
        <x:f>IF(G282="","",G282/12)</x:f>
      </x:c>
      <x:c r="I282" s="10" t="n">
        <x:v>0</x:v>
      </x:c>
      <x:c r="J282" s="10" t="str">
        <x:f>IF(H282="","",I282-H282)</x:f>
      </x:c>
      <x:c r="K282" s="11" t="str">
        <x:f>IF(H282&gt;0,I282/H282,"")</x:f>
      </x:c>
      <x:c r="L282" s="12" t="n">
        <x:v>0</x:v>
      </x:c>
      <x:c r="M282" s="12" t="n">
        <x:v>0</x:v>
      </x:c>
      <x:c r="N282" s="12" t="n">
        <x:f>M282-L282</x:f>
        <x:v>0</x:v>
      </x:c>
      <x:c r="O282" s="3" t="str">
        <x:v>Anexo IX</x:v>
      </x:c>
    </x:row>
    <x:row r="283" ht="34" customHeight="1">
      <x:c r="A283" s="3" t="str">
        <x:v>Junho</x:v>
      </x:c>
      <x:c r="B283" s="3" t="str">
        <x:v>O&amp;M</x:v>
      </x:c>
      <x:c r="C283" s="3" t="str">
        <x:v>PRODUÇÃO</x:v>
      </x:c>
      <x:c r="D283" s="3" t="str">
        <x:v>5025300137</x:v>
      </x:c>
      <x:c r="E283" s="9" t="str">
        <x:v>INST EQUIP MEDICAO TENSAO/CORRENTE LM</x:v>
      </x:c>
      <x:c r="F283" s="3" t="str">
        <x:v>UNIDADE</x:v>
      </x:c>
      <x:c r="G283" s="10" t="n">
        <x:v>0</x:v>
      </x:c>
      <x:c r="H283" s="10" t="str">
        <x:f>IF(G283="","",G283/12)</x:f>
      </x:c>
      <x:c r="I283" s="10" t="n">
        <x:v>0</x:v>
      </x:c>
      <x:c r="J283" s="10" t="str">
        <x:f>IF(H283="","",I283-H283)</x:f>
      </x:c>
      <x:c r="K283" s="11" t="str">
        <x:f>IF(H283&gt;0,I283/H283,"")</x:f>
      </x:c>
      <x:c r="L283" s="12" t="n">
        <x:v>0</x:v>
      </x:c>
      <x:c r="M283" s="12" t="n">
        <x:v>0</x:v>
      </x:c>
      <x:c r="N283" s="12" t="n">
        <x:f>M283-L283</x:f>
        <x:v>0</x:v>
      </x:c>
      <x:c r="O283" s="3" t="str">
        <x:v>Anexo IX</x:v>
      </x:c>
    </x:row>
    <x:row r="284" ht="34" customHeight="1">
      <x:c r="A284" s="3" t="str">
        <x:v>Junho</x:v>
      </x:c>
      <x:c r="B284" s="3" t="str">
        <x:v>O&amp;M</x:v>
      </x:c>
      <x:c r="C284" s="3" t="str">
        <x:v>PRODUÇÃO</x:v>
      </x:c>
      <x:c r="D284" s="3" t="str">
        <x:v>5025300138</x:v>
      </x:c>
      <x:c r="E284" s="9" t="str">
        <x:v>RET EQUIP MEDICAO TENSAO/CORRENTE LM</x:v>
      </x:c>
      <x:c r="F284" s="3" t="str">
        <x:v>UNIDADE</x:v>
      </x:c>
      <x:c r="G284" s="10" t="n">
        <x:v>0</x:v>
      </x:c>
      <x:c r="H284" s="10" t="str">
        <x:f>IF(G284="","",G284/12)</x:f>
      </x:c>
      <x:c r="I284" s="10" t="n">
        <x:v>0</x:v>
      </x:c>
      <x:c r="J284" s="10" t="str">
        <x:f>IF(H284="","",I284-H284)</x:f>
      </x:c>
      <x:c r="K284" s="11" t="str">
        <x:f>IF(H284&gt;0,I284/H284,"")</x:f>
      </x:c>
      <x:c r="L284" s="12" t="n">
        <x:v>0</x:v>
      </x:c>
      <x:c r="M284" s="12" t="n">
        <x:v>0</x:v>
      </x:c>
      <x:c r="N284" s="12" t="n">
        <x:f>M284-L284</x:f>
        <x:v>0</x:v>
      </x:c>
      <x:c r="O284" s="3" t="str">
        <x:v>Anexo IX</x:v>
      </x:c>
    </x:row>
    <x:row r="285" ht="34" customHeight="1">
      <x:c r="A285" s="3" t="str">
        <x:v>Junho</x:v>
      </x:c>
      <x:c r="B285" s="3" t="str">
        <x:v>O&amp;M</x:v>
      </x:c>
      <x:c r="C285" s="3" t="str">
        <x:v>PRODUÇÃO</x:v>
      </x:c>
      <x:c r="D285" s="3" t="str">
        <x:v>5025300149</x:v>
      </x:c>
      <x:c r="E285" s="9" t="str">
        <x:v>INST ESTR CP TRAFO DT PLATAFORMA LM</x:v>
      </x:c>
      <x:c r="F285" s="3" t="str">
        <x:v>CONJUNTO</x:v>
      </x:c>
      <x:c r="G285" s="10" t="n">
        <x:v>0</x:v>
      </x:c>
      <x:c r="H285" s="10" t="str">
        <x:f>IF(G285="","",G285/12)</x:f>
      </x:c>
      <x:c r="I285" s="10" t="n">
        <x:v>0</x:v>
      </x:c>
      <x:c r="J285" s="10" t="str">
        <x:f>IF(H285="","",I285-H285)</x:f>
      </x:c>
      <x:c r="K285" s="11" t="str">
        <x:f>IF(H285&gt;0,I285/H285,"")</x:f>
      </x:c>
      <x:c r="L285" s="12" t="n">
        <x:v>0</x:v>
      </x:c>
      <x:c r="M285" s="12" t="n">
        <x:v>0</x:v>
      </x:c>
      <x:c r="N285" s="12" t="n">
        <x:f>M285-L285</x:f>
        <x:v>0</x:v>
      </x:c>
      <x:c r="O285" s="3" t="str">
        <x:v>Anexo IX</x:v>
      </x:c>
    </x:row>
    <x:row r="286" ht="34" customHeight="1">
      <x:c r="A286" s="3" t="str">
        <x:v>Junho</x:v>
      </x:c>
      <x:c r="B286" s="3" t="str">
        <x:v>O&amp;M</x:v>
      </x:c>
      <x:c r="C286" s="3" t="str">
        <x:v>PRODUÇÃO</x:v>
      </x:c>
      <x:c r="D286" s="3" t="str">
        <x:v>5025300150</x:v>
      </x:c>
      <x:c r="E286" s="9" t="str">
        <x:v>RET ESTR CP TRAFO DT PLATAFORMA LM</x:v>
      </x:c>
      <x:c r="F286" s="3" t="str">
        <x:v>CONJUNTO</x:v>
      </x:c>
      <x:c r="G286" s="10" t="n">
        <x:v>0</x:v>
      </x:c>
      <x:c r="H286" s="10" t="str">
        <x:f>IF(G286="","",G286/12)</x:f>
      </x:c>
      <x:c r="I286" s="10" t="n">
        <x:v>1</x:v>
      </x:c>
      <x:c r="J286" s="10" t="str">
        <x:f>IF(H286="","",I286-H286)</x:f>
      </x:c>
      <x:c r="K286" s="11" t="str">
        <x:f>IF(H286&gt;0,I286/H286,"")</x:f>
      </x:c>
      <x:c r="L286" s="12" t="n">
        <x:v>0</x:v>
      </x:c>
      <x:c r="M286" s="12" t="n">
        <x:v>2168.91</x:v>
      </x:c>
      <x:c r="N286" s="12" t="n">
        <x:f>M286-L286</x:f>
        <x:v>2168.91</x:v>
      </x:c>
      <x:c r="O286" s="3" t="str">
        <x:v>Anexo IX</x:v>
      </x:c>
    </x:row>
    <x:row r="287" ht="34" customHeight="1">
      <x:c r="A287" s="3" t="str">
        <x:v>Junho</x:v>
      </x:c>
      <x:c r="B287" s="3" t="str">
        <x:v>O&amp;M</x:v>
      </x:c>
      <x:c r="C287" s="3" t="str">
        <x:v>PRODUÇÃO</x:v>
      </x:c>
      <x:c r="D287" s="3" t="str">
        <x:v>5025300151</x:v>
      </x:c>
      <x:c r="E287" s="9" t="str">
        <x:v>INST TRAFO DT C/ TALHA MANUAL LM</x:v>
      </x:c>
      <x:c r="F287" s="3" t="str">
        <x:v>UNIDADE</x:v>
      </x:c>
      <x:c r="G287" s="10" t="n">
        <x:v>0</x:v>
      </x:c>
      <x:c r="H287" s="10" t="str">
        <x:f>IF(G287="","",G287/12)</x:f>
      </x:c>
      <x:c r="I287" s="10" t="n">
        <x:v>0</x:v>
      </x:c>
      <x:c r="J287" s="10" t="str">
        <x:f>IF(H287="","",I287-H287)</x:f>
      </x:c>
      <x:c r="K287" s="11" t="str">
        <x:f>IF(H287&gt;0,I287/H287,"")</x:f>
      </x:c>
      <x:c r="L287" s="12" t="n">
        <x:v>0</x:v>
      </x:c>
      <x:c r="M287" s="12" t="n">
        <x:v>0</x:v>
      </x:c>
      <x:c r="N287" s="12" t="n">
        <x:f>M287-L287</x:f>
        <x:v>0</x:v>
      </x:c>
      <x:c r="O287" s="3" t="str">
        <x:v>Anexo IX</x:v>
      </x:c>
    </x:row>
    <x:row r="288" ht="34" customHeight="1">
      <x:c r="A288" s="3" t="str">
        <x:v>Junho</x:v>
      </x:c>
      <x:c r="B288" s="3" t="str">
        <x:v>O&amp;M</x:v>
      </x:c>
      <x:c r="C288" s="3" t="str">
        <x:v>PRODUÇÃO</x:v>
      </x:c>
      <x:c r="D288" s="3" t="str">
        <x:v>5025300152</x:v>
      </x:c>
      <x:c r="E288" s="9" t="str">
        <x:v>RET TRAFO DT C/ TALHA MANUAL LM</x:v>
      </x:c>
      <x:c r="F288" s="3" t="str">
        <x:v>UNIDADE</x:v>
      </x:c>
      <x:c r="G288" s="10" t="n">
        <x:v>0</x:v>
      </x:c>
      <x:c r="H288" s="10" t="str">
        <x:f>IF(G288="","",G288/12)</x:f>
      </x:c>
      <x:c r="I288" s="10" t="n">
        <x:v>0</x:v>
      </x:c>
      <x:c r="J288" s="10" t="str">
        <x:f>IF(H288="","",I288-H288)</x:f>
      </x:c>
      <x:c r="K288" s="11" t="str">
        <x:f>IF(H288&gt;0,I288/H288,"")</x:f>
      </x:c>
      <x:c r="L288" s="12" t="n">
        <x:v>0</x:v>
      </x:c>
      <x:c r="M288" s="12" t="n">
        <x:v>0</x:v>
      </x:c>
      <x:c r="N288" s="12" t="n">
        <x:f>M288-L288</x:f>
        <x:v>0</x:v>
      </x:c>
      <x:c r="O288" s="3" t="str">
        <x:v>Anexo IX</x:v>
      </x:c>
    </x:row>
    <x:row r="289" ht="34" customHeight="1">
      <x:c r="A289" s="3" t="str">
        <x:v>Junho</x:v>
      </x:c>
      <x:c r="B289" s="3" t="str">
        <x:v>O&amp;M</x:v>
      </x:c>
      <x:c r="C289" s="3" t="str">
        <x:v>PRODUÇÃO</x:v>
      </x:c>
      <x:c r="D289" s="3" t="str">
        <x:v>5025300153</x:v>
      </x:c>
      <x:c r="E289" s="9" t="str">
        <x:v>INST LIGACAO TRAFO NA REDE SECUNDARIA LM</x:v>
      </x:c>
      <x:c r="F289" s="3" t="str">
        <x:v>UNIDADE</x:v>
      </x:c>
      <x:c r="G289" s="10" t="n">
        <x:v>0</x:v>
      </x:c>
      <x:c r="H289" s="10" t="str">
        <x:f>IF(G289="","",G289/12)</x:f>
      </x:c>
      <x:c r="I289" s="10" t="n">
        <x:v>1</x:v>
      </x:c>
      <x:c r="J289" s="10" t="str">
        <x:f>IF(H289="","",I289-H289)</x:f>
      </x:c>
      <x:c r="K289" s="11" t="str">
        <x:f>IF(H289&gt;0,I289/H289,"")</x:f>
      </x:c>
      <x:c r="L289" s="12" t="n">
        <x:v>0</x:v>
      </x:c>
      <x:c r="M289" s="12" t="n">
        <x:v>685.51</x:v>
      </x:c>
      <x:c r="N289" s="12" t="n">
        <x:f>M289-L289</x:f>
        <x:v>685.51</x:v>
      </x:c>
      <x:c r="O289" s="3" t="str">
        <x:v>Anexo IX</x:v>
      </x:c>
    </x:row>
    <x:row r="290" ht="34" customHeight="1">
      <x:c r="A290" s="3" t="str">
        <x:v>Junho</x:v>
      </x:c>
      <x:c r="B290" s="3" t="str">
        <x:v>O&amp;M</x:v>
      </x:c>
      <x:c r="C290" s="3" t="str">
        <x:v>PRODUÇÃO</x:v>
      </x:c>
      <x:c r="D290" s="3" t="str">
        <x:v>5025300154</x:v>
      </x:c>
      <x:c r="E290" s="9" t="str">
        <x:v>RET LIGACAO TRAFO NA REDE SECUNDARIA LM</x:v>
      </x:c>
      <x:c r="F290" s="3" t="str">
        <x:v>UNIDADE</x:v>
      </x:c>
      <x:c r="G290" s="10" t="n">
        <x:v>0</x:v>
      </x:c>
      <x:c r="H290" s="10" t="str">
        <x:f>IF(G290="","",G290/12)</x:f>
      </x:c>
      <x:c r="I290" s="10" t="n">
        <x:v>1</x:v>
      </x:c>
      <x:c r="J290" s="10" t="str">
        <x:f>IF(H290="","",I290-H290)</x:f>
      </x:c>
      <x:c r="K290" s="11" t="str">
        <x:f>IF(H290&gt;0,I290/H290,"")</x:f>
      </x:c>
      <x:c r="L290" s="12" t="n">
        <x:v>0</x:v>
      </x:c>
      <x:c r="M290" s="12" t="n">
        <x:v>430.23</x:v>
      </x:c>
      <x:c r="N290" s="12" t="n">
        <x:f>M290-L290</x:f>
        <x:v>430.23</x:v>
      </x:c>
      <x:c r="O290" s="3" t="str">
        <x:v>Anexo IX</x:v>
      </x:c>
    </x:row>
    <x:row r="291" ht="34" customHeight="1">
      <x:c r="A291" s="3" t="str">
        <x:v>Junho</x:v>
      </x:c>
      <x:c r="B291" s="3" t="str">
        <x:v>O&amp;M</x:v>
      </x:c>
      <x:c r="C291" s="3" t="str">
        <x:v>PRODUÇÃO</x:v>
      </x:c>
      <x:c r="D291" s="3" t="str">
        <x:v>5025300155</x:v>
      </x:c>
      <x:c r="E291" s="9" t="str">
        <x:v>ALTERAR TAP EXTERNO TRAFO LM</x:v>
      </x:c>
      <x:c r="F291" s="3" t="str">
        <x:v>UNIDADE</x:v>
      </x:c>
      <x:c r="G291" s="10" t="n">
        <x:v>0</x:v>
      </x:c>
      <x:c r="H291" s="10" t="str">
        <x:f>IF(G291="","",G291/12)</x:f>
      </x:c>
      <x:c r="I291" s="10" t="n">
        <x:v>0</x:v>
      </x:c>
      <x:c r="J291" s="10" t="str">
        <x:f>IF(H291="","",I291-H291)</x:f>
      </x:c>
      <x:c r="K291" s="11" t="str">
        <x:f>IF(H291&gt;0,I291/H291,"")</x:f>
      </x:c>
      <x:c r="L291" s="12" t="n">
        <x:v>0</x:v>
      </x:c>
      <x:c r="M291" s="12" t="n">
        <x:v>0</x:v>
      </x:c>
      <x:c r="N291" s="12" t="n">
        <x:f>M291-L291</x:f>
        <x:v>0</x:v>
      </x:c>
      <x:c r="O291" s="3" t="str">
        <x:v>Anexo IX</x:v>
      </x:c>
    </x:row>
    <x:row r="292" ht="34" customHeight="1">
      <x:c r="A292" s="3" t="str">
        <x:v>Junho</x:v>
      </x:c>
      <x:c r="B292" s="3" t="str">
        <x:v>O&amp;M</x:v>
      </x:c>
      <x:c r="C292" s="3" t="str">
        <x:v>PRODUÇÃO</x:v>
      </x:c>
      <x:c r="D292" s="3" t="str">
        <x:v>5025300156</x:v>
      </x:c>
      <x:c r="E292" s="9" t="str">
        <x:v>INST TRANSFORMADOR POTENCIAL (TP) LM</x:v>
      </x:c>
      <x:c r="F292" s="3" t="str">
        <x:v>UNIDADE</x:v>
      </x:c>
      <x:c r="G292" s="10" t="n">
        <x:v>0</x:v>
      </x:c>
      <x:c r="H292" s="10" t="str">
        <x:f>IF(G292="","",G292/12)</x:f>
      </x:c>
      <x:c r="I292" s="10" t="n">
        <x:v>1</x:v>
      </x:c>
      <x:c r="J292" s="10" t="str">
        <x:f>IF(H292="","",I292-H292)</x:f>
      </x:c>
      <x:c r="K292" s="11" t="str">
        <x:f>IF(H292&gt;0,I292/H292,"")</x:f>
      </x:c>
      <x:c r="L292" s="12" t="n">
        <x:v>0</x:v>
      </x:c>
      <x:c r="M292" s="12" t="n">
        <x:v>693.26</x:v>
      </x:c>
      <x:c r="N292" s="12" t="n">
        <x:f>M292-L292</x:f>
        <x:v>693.26</x:v>
      </x:c>
      <x:c r="O292" s="3" t="str">
        <x:v>Anexo IX</x:v>
      </x:c>
    </x:row>
    <x:row r="293" ht="34" customHeight="1">
      <x:c r="A293" s="3" t="str">
        <x:v>Junho</x:v>
      </x:c>
      <x:c r="B293" s="3" t="str">
        <x:v>O&amp;M</x:v>
      </x:c>
      <x:c r="C293" s="3" t="str">
        <x:v>PRODUÇÃO</x:v>
      </x:c>
      <x:c r="D293" s="3" t="str">
        <x:v>5025300157</x:v>
      </x:c>
      <x:c r="E293" s="9" t="str">
        <x:v>RET TRANSFORMADOR POTENCIAL (TP) LM</x:v>
      </x:c>
      <x:c r="F293" s="3" t="str">
        <x:v>UNIDADE</x:v>
      </x:c>
      <x:c r="G293" s="10" t="n">
        <x:v>0</x:v>
      </x:c>
      <x:c r="H293" s="10" t="str">
        <x:f>IF(G293="","",G293/12)</x:f>
      </x:c>
      <x:c r="I293" s="10" t="n">
        <x:v>0</x:v>
      </x:c>
      <x:c r="J293" s="10" t="str">
        <x:f>IF(H293="","",I293-H293)</x:f>
      </x:c>
      <x:c r="K293" s="11" t="str">
        <x:f>IF(H293&gt;0,I293/H293,"")</x:f>
      </x:c>
      <x:c r="L293" s="12" t="n">
        <x:v>0</x:v>
      </x:c>
      <x:c r="M293" s="12" t="n">
        <x:v>0</x:v>
      </x:c>
      <x:c r="N293" s="12" t="n">
        <x:f>M293-L293</x:f>
        <x:v>0</x:v>
      </x:c>
      <x:c r="O293" s="3" t="str">
        <x:v>Anexo IX</x:v>
      </x:c>
    </x:row>
    <x:row r="294" ht="34" customHeight="1">
      <x:c r="A294" s="3" t="str">
        <x:v>Junho</x:v>
      </x:c>
      <x:c r="B294" s="3" t="str">
        <x:v>O&amp;M</x:v>
      </x:c>
      <x:c r="C294" s="3" t="str">
        <x:v>PRODUÇÃO</x:v>
      </x:c>
      <x:c r="D294" s="3" t="str">
        <x:v>5082000271</x:v>
      </x:c>
      <x:c r="E294" s="9" t="str">
        <x:v>INST MED FISCAL TOTALIZ TD S/ LEV LM</x:v>
      </x:c>
      <x:c r="F294" s="3" t="str">
        <x:v>CONJUNTO</x:v>
      </x:c>
      <x:c r="G294" s="10" t="n">
        <x:v>0</x:v>
      </x:c>
      <x:c r="H294" s="10" t="str">
        <x:f>IF(G294="","",G294/12)</x:f>
      </x:c>
      <x:c r="I294" s="10" t="n">
        <x:v>0</x:v>
      </x:c>
      <x:c r="J294" s="10" t="str">
        <x:f>IF(H294="","",I294-H294)</x:f>
      </x:c>
      <x:c r="K294" s="11" t="str">
        <x:f>IF(H294&gt;0,I294/H294,"")</x:f>
      </x:c>
      <x:c r="L294" s="12" t="n">
        <x:v>0</x:v>
      </x:c>
      <x:c r="M294" s="12" t="n">
        <x:v>0</x:v>
      </x:c>
      <x:c r="N294" s="12" t="n">
        <x:f>M294-L294</x:f>
        <x:v>0</x:v>
      </x:c>
      <x:c r="O294" s="3" t="str">
        <x:v>Anexo IX</x:v>
      </x:c>
    </x:row>
    <x:row r="295" ht="34" customHeight="1">
      <x:c r="A295" s="3" t="str">
        <x:v>Junho</x:v>
      </x:c>
      <x:c r="B295" s="3" t="str">
        <x:v>O&amp;M</x:v>
      </x:c>
      <x:c r="C295" s="3" t="str">
        <x:v>PRODUÇÃO</x:v>
      </x:c>
      <x:c r="D295" s="3" t="str">
        <x:v>5082000272</x:v>
      </x:c>
      <x:c r="E295" s="9" t="str">
        <x:v>RET MED FISCAL TOTALIZ TD S/ LEV LM</x:v>
      </x:c>
      <x:c r="F295" s="3" t="str">
        <x:v>CONJUNTO</x:v>
      </x:c>
      <x:c r="G295" s="10" t="n">
        <x:v>0</x:v>
      </x:c>
      <x:c r="H295" s="10" t="str">
        <x:f>IF(G295="","",G295/12)</x:f>
      </x:c>
      <x:c r="I295" s="10" t="n">
        <x:v>0</x:v>
      </x:c>
      <x:c r="J295" s="10" t="str">
        <x:f>IF(H295="","",I295-H295)</x:f>
      </x:c>
      <x:c r="K295" s="11" t="str">
        <x:f>IF(H295&gt;0,I295/H295,"")</x:f>
      </x:c>
      <x:c r="L295" s="12" t="n">
        <x:v>0</x:v>
      </x:c>
      <x:c r="M295" s="12" t="n">
        <x:v>0</x:v>
      </x:c>
      <x:c r="N295" s="12" t="n">
        <x:f>M295-L295</x:f>
        <x:v>0</x:v>
      </x:c>
      <x:c r="O295" s="3" t="str">
        <x:v>Anexo IX</x:v>
      </x:c>
    </x:row>
    <x:row r="296" ht="34" customHeight="1">
      <x:c r="A296" s="3" t="str">
        <x:v>Junho</x:v>
      </x:c>
      <x:c r="B296" s="3" t="str">
        <x:v>O&amp;M</x:v>
      </x:c>
      <x:c r="C296" s="3" t="str">
        <x:v>PRODUÇÃO</x:v>
      </x:c>
      <x:c r="D296" s="3" t="str">
        <x:v>5020000131</x:v>
      </x:c>
      <x:c r="E296" s="9" t="str">
        <x:v>INST POSTE SUPORTE BRT LM</x:v>
      </x:c>
      <x:c r="F296" s="3" t="str">
        <x:v>UNIDADE</x:v>
      </x:c>
      <x:c r="G296" s="10" t="n">
        <x:v>0</x:v>
      </x:c>
      <x:c r="H296" s="10" t="str">
        <x:f>IF(G296="","",G296/12)</x:f>
      </x:c>
      <x:c r="I296" s="10" t="n">
        <x:v>0</x:v>
      </x:c>
      <x:c r="J296" s="10" t="str">
        <x:f>IF(H296="","",I296-H296)</x:f>
      </x:c>
      <x:c r="K296" s="11" t="str">
        <x:f>IF(H296&gt;0,I296/H296,"")</x:f>
      </x:c>
      <x:c r="L296" s="12" t="n">
        <x:v>0</x:v>
      </x:c>
      <x:c r="M296" s="12" t="n">
        <x:v>0</x:v>
      </x:c>
      <x:c r="N296" s="12" t="n">
        <x:f>M296-L296</x:f>
        <x:v>0</x:v>
      </x:c>
      <x:c r="O296" s="3" t="str">
        <x:v>Anexo IX</x:v>
      </x:c>
    </x:row>
    <x:row r="297" ht="34" customHeight="1">
      <x:c r="A297" s="3" t="str">
        <x:v>Junho</x:v>
      </x:c>
      <x:c r="B297" s="3" t="str">
        <x:v>O&amp;M</x:v>
      </x:c>
      <x:c r="C297" s="3" t="str">
        <x:v>PRODUÇÃO</x:v>
      </x:c>
      <x:c r="D297" s="3" t="str">
        <x:v>5020000132</x:v>
      </x:c>
      <x:c r="E297" s="9" t="str">
        <x:v>RET POSTE SUPORTE BRT LM</x:v>
      </x:c>
      <x:c r="F297" s="3" t="str">
        <x:v>UNIDADE</x:v>
      </x:c>
      <x:c r="G297" s="10" t="n">
        <x:v>0</x:v>
      </x:c>
      <x:c r="H297" s="10" t="str">
        <x:f>IF(G297="","",G297/12)</x:f>
      </x:c>
      <x:c r="I297" s="10" t="n">
        <x:v>0</x:v>
      </x:c>
      <x:c r="J297" s="10" t="str">
        <x:f>IF(H297="","",I297-H297)</x:f>
      </x:c>
      <x:c r="K297" s="11" t="str">
        <x:f>IF(H297&gt;0,I297/H297,"")</x:f>
      </x:c>
      <x:c r="L297" s="12" t="n">
        <x:v>0</x:v>
      </x:c>
      <x:c r="M297" s="12" t="n">
        <x:v>0</x:v>
      </x:c>
      <x:c r="N297" s="12" t="n">
        <x:f>M297-L297</x:f>
        <x:v>0</x:v>
      </x:c>
      <x:c r="O297" s="3" t="str">
        <x:v>Anexo IX</x:v>
      </x:c>
    </x:row>
    <x:row r="298" ht="34" customHeight="1">
      <x:c r="A298" s="3" t="str">
        <x:v>Junho</x:v>
      </x:c>
      <x:c r="B298" s="3" t="str">
        <x:v>O&amp;M</x:v>
      </x:c>
      <x:c r="C298" s="3" t="str">
        <x:v>PRODUÇÃO</x:v>
      </x:c>
      <x:c r="D298" s="3" t="str">
        <x:v>5020000096</x:v>
      </x:c>
      <x:c r="E298" s="9" t="str">
        <x:v>INST POSTE CONCRETO MAIOR/IGUAL 23M LM</x:v>
      </x:c>
      <x:c r="F298" s="3" t="str">
        <x:v>UNIDADE</x:v>
      </x:c>
      <x:c r="G298" s="10" t="n">
        <x:v>0</x:v>
      </x:c>
      <x:c r="H298" s="10" t="str">
        <x:f>IF(G298="","",G298/12)</x:f>
      </x:c>
      <x:c r="I298" s="10" t="n">
        <x:v>0</x:v>
      </x:c>
      <x:c r="J298" s="10" t="str">
        <x:f>IF(H298="","",I298-H298)</x:f>
      </x:c>
      <x:c r="K298" s="11" t="str">
        <x:f>IF(H298&gt;0,I298/H298,"")</x:f>
      </x:c>
      <x:c r="L298" s="12" t="n">
        <x:v>0</x:v>
      </x:c>
      <x:c r="M298" s="12" t="n">
        <x:v>0</x:v>
      </x:c>
      <x:c r="N298" s="12" t="n">
        <x:f>M298-L298</x:f>
        <x:v>0</x:v>
      </x:c>
      <x:c r="O298" s="3" t="str">
        <x:v>Anexo IX</x:v>
      </x:c>
    </x:row>
    <x:row r="299" ht="34" customHeight="1">
      <x:c r="A299" s="3" t="str">
        <x:v>Junho</x:v>
      </x:c>
      <x:c r="B299" s="3" t="str">
        <x:v>O&amp;M</x:v>
      </x:c>
      <x:c r="C299" s="3" t="str">
        <x:v>PRODUÇÃO</x:v>
      </x:c>
      <x:c r="D299" s="3" t="str">
        <x:v>5020000097</x:v>
      </x:c>
      <x:c r="E299" s="9" t="str">
        <x:v>RET POSTE CONCRETO MAIOR/IGUAL 23M LM</x:v>
      </x:c>
      <x:c r="F299" s="3" t="str">
        <x:v>UNIDADE</x:v>
      </x:c>
      <x:c r="G299" s="10" t="n">
        <x:v>0</x:v>
      </x:c>
      <x:c r="H299" s="10" t="str">
        <x:f>IF(G299="","",G299/12)</x:f>
      </x:c>
      <x:c r="I299" s="10" t="n">
        <x:v>0</x:v>
      </x:c>
      <x:c r="J299" s="10" t="str">
        <x:f>IF(H299="","",I299-H299)</x:f>
      </x:c>
      <x:c r="K299" s="11" t="str">
        <x:f>IF(H299&gt;0,I299/H299,"")</x:f>
      </x:c>
      <x:c r="L299" s="12" t="n">
        <x:v>0</x:v>
      </x:c>
      <x:c r="M299" s="12" t="n">
        <x:v>0</x:v>
      </x:c>
      <x:c r="N299" s="12" t="n">
        <x:f>M299-L299</x:f>
        <x:v>0</x:v>
      </x:c>
      <x:c r="O299" s="3" t="str">
        <x:v>Anexo IX</x:v>
      </x:c>
    </x:row>
    <x:row r="300" ht="34" customHeight="1">
      <x:c r="A300" s="3" t="str">
        <x:v>Junho</x:v>
      </x:c>
      <x:c r="B300" s="3" t="str">
        <x:v>O&amp;M</x:v>
      </x:c>
      <x:c r="C300" s="3" t="str">
        <x:v>PRODUÇÃO</x:v>
      </x:c>
      <x:c r="D300" s="3" t="str">
        <x:v>5020000100</x:v>
      </x:c>
      <x:c r="E300" s="9" t="str">
        <x:v>INST POSTE DE FIBRA MAIOR/IGUAL 20M LM</x:v>
      </x:c>
      <x:c r="F300" s="3" t="str">
        <x:v>UNIDADE</x:v>
      </x:c>
      <x:c r="G300" s="10" t="n">
        <x:v>0</x:v>
      </x:c>
      <x:c r="H300" s="10" t="str">
        <x:f>IF(G300="","",G300/12)</x:f>
      </x:c>
      <x:c r="I300" s="10" t="n">
        <x:v>0</x:v>
      </x:c>
      <x:c r="J300" s="10" t="str">
        <x:f>IF(H300="","",I300-H300)</x:f>
      </x:c>
      <x:c r="K300" s="11" t="str">
        <x:f>IF(H300&gt;0,I300/H300,"")</x:f>
      </x:c>
      <x:c r="L300" s="12" t="n">
        <x:v>0</x:v>
      </x:c>
      <x:c r="M300" s="12" t="n">
        <x:v>0</x:v>
      </x:c>
      <x:c r="N300" s="12" t="n">
        <x:f>M300-L300</x:f>
        <x:v>0</x:v>
      </x:c>
      <x:c r="O300" s="3" t="str">
        <x:v>Anexo IX</x:v>
      </x:c>
    </x:row>
    <x:row r="301" ht="34" customHeight="1">
      <x:c r="A301" s="3" t="str">
        <x:v>Junho</x:v>
      </x:c>
      <x:c r="B301" s="3" t="str">
        <x:v>O&amp;M</x:v>
      </x:c>
      <x:c r="C301" s="3" t="str">
        <x:v>PRODUÇÃO</x:v>
      </x:c>
      <x:c r="D301" s="3" t="str">
        <x:v>5020000101</x:v>
      </x:c>
      <x:c r="E301" s="9" t="str">
        <x:v>RET POSTE DE FIBRA MAIOR/IGUAL 20M LM</x:v>
      </x:c>
      <x:c r="F301" s="3" t="str">
        <x:v>UNIDADE</x:v>
      </x:c>
      <x:c r="G301" s="10" t="n">
        <x:v>0</x:v>
      </x:c>
      <x:c r="H301" s="10" t="str">
        <x:f>IF(G301="","",G301/12)</x:f>
      </x:c>
      <x:c r="I301" s="10" t="n">
        <x:v>0</x:v>
      </x:c>
      <x:c r="J301" s="10" t="str">
        <x:f>IF(H301="","",I301-H301)</x:f>
      </x:c>
      <x:c r="K301" s="11" t="str">
        <x:f>IF(H301&gt;0,I301/H301,"")</x:f>
      </x:c>
      <x:c r="L301" s="12" t="n">
        <x:v>0</x:v>
      </x:c>
      <x:c r="M301" s="12" t="n">
        <x:v>0</x:v>
      </x:c>
      <x:c r="N301" s="12" t="n">
        <x:f>M301-L301</x:f>
        <x:v>0</x:v>
      </x:c>
      <x:c r="O301" s="3" t="str">
        <x:v>Anexo IX</x:v>
      </x:c>
    </x:row>
    <x:row r="302" ht="34" customHeight="1">
      <x:c r="A302" s="3" t="str">
        <x:v>Junho</x:v>
      </x:c>
      <x:c r="B302" s="3" t="str">
        <x:v>O&amp;M</x:v>
      </x:c>
      <x:c r="C302" s="3" t="str">
        <x:v>PRODUÇÃO</x:v>
      </x:c>
      <x:c r="D302" s="3" t="str">
        <x:v>5020000119</x:v>
      </x:c>
      <x:c r="E302" s="9" t="str">
        <x:v>INST POSTE MET QUAD 5 OU 7M PADRAO LM</x:v>
      </x:c>
      <x:c r="F302" s="3" t="str">
        <x:v>UNIDADE</x:v>
      </x:c>
      <x:c r="G302" s="10" t="n">
        <x:v>0</x:v>
      </x:c>
      <x:c r="H302" s="10" t="str">
        <x:f>IF(G302="","",G302/12)</x:f>
      </x:c>
      <x:c r="I302" s="10" t="n">
        <x:v>0</x:v>
      </x:c>
      <x:c r="J302" s="10" t="str">
        <x:f>IF(H302="","",I302-H302)</x:f>
      </x:c>
      <x:c r="K302" s="11" t="str">
        <x:f>IF(H302&gt;0,I302/H302,"")</x:f>
      </x:c>
      <x:c r="L302" s="12" t="n">
        <x:v>0</x:v>
      </x:c>
      <x:c r="M302" s="12" t="n">
        <x:v>0</x:v>
      </x:c>
      <x:c r="N302" s="12" t="n">
        <x:f>M302-L302</x:f>
        <x:v>0</x:v>
      </x:c>
      <x:c r="O302" s="3" t="str">
        <x:v>Anexo IX</x:v>
      </x:c>
    </x:row>
    <x:row r="303" ht="34" customHeight="1">
      <x:c r="A303" s="3" t="str">
        <x:v>Junho</x:v>
      </x:c>
      <x:c r="B303" s="3" t="str">
        <x:v>O&amp;M</x:v>
      </x:c>
      <x:c r="C303" s="3" t="str">
        <x:v>PRODUÇÃO</x:v>
      </x:c>
      <x:c r="D303" s="3" t="str">
        <x:v>5020000120</x:v>
      </x:c>
      <x:c r="E303" s="9" t="str">
        <x:v>RET POSTE MET QUAD 5 OU 7M PADRAO LM</x:v>
      </x:c>
      <x:c r="F303" s="3" t="str">
        <x:v>UNIDADE</x:v>
      </x:c>
      <x:c r="G303" s="10" t="n">
        <x:v>0</x:v>
      </x:c>
      <x:c r="H303" s="10" t="str">
        <x:f>IF(G303="","",G303/12)</x:f>
      </x:c>
      <x:c r="I303" s="10" t="n">
        <x:v>0</x:v>
      </x:c>
      <x:c r="J303" s="10" t="str">
        <x:f>IF(H303="","",I303-H303)</x:f>
      </x:c>
      <x:c r="K303" s="11" t="str">
        <x:f>IF(H303&gt;0,I303/H303,"")</x:f>
      </x:c>
      <x:c r="L303" s="12" t="n">
        <x:v>0</x:v>
      </x:c>
      <x:c r="M303" s="12" t="n">
        <x:v>0</x:v>
      </x:c>
      <x:c r="N303" s="12" t="n">
        <x:f>M303-L303</x:f>
        <x:v>0</x:v>
      </x:c>
      <x:c r="O303" s="3" t="str">
        <x:v>Anexo IX</x:v>
      </x:c>
    </x:row>
    <x:row r="304" ht="34" customHeight="1">
      <x:c r="A304" s="3" t="str">
        <x:v>Junho</x:v>
      </x:c>
      <x:c r="B304" s="3" t="str">
        <x:v>O&amp;M</x:v>
      </x:c>
      <x:c r="C304" s="3" t="str">
        <x:v>PRODUÇÃO</x:v>
      </x:c>
      <x:c r="D304" s="3" t="str">
        <x:v>5020000102</x:v>
      </x:c>
      <x:c r="E304" s="9" t="str">
        <x:v>INST POSTE MET QUAD 7M RD LM</x:v>
      </x:c>
      <x:c r="F304" s="3" t="str">
        <x:v>UNIDADE</x:v>
      </x:c>
      <x:c r="G304" s="10" t="n">
        <x:v>0</x:v>
      </x:c>
      <x:c r="H304" s="10" t="str">
        <x:f>IF(G304="","",G304/12)</x:f>
      </x:c>
      <x:c r="I304" s="10" t="n">
        <x:v>0</x:v>
      </x:c>
      <x:c r="J304" s="10" t="str">
        <x:f>IF(H304="","",I304-H304)</x:f>
      </x:c>
      <x:c r="K304" s="11" t="str">
        <x:f>IF(H304&gt;0,I304/H304,"")</x:f>
      </x:c>
      <x:c r="L304" s="12" t="n">
        <x:v>0</x:v>
      </x:c>
      <x:c r="M304" s="12" t="n">
        <x:v>0</x:v>
      </x:c>
      <x:c r="N304" s="12" t="n">
        <x:f>M304-L304</x:f>
        <x:v>0</x:v>
      </x:c>
      <x:c r="O304" s="3" t="str">
        <x:v>Anexo IX</x:v>
      </x:c>
    </x:row>
    <x:row r="305" ht="34" customHeight="1">
      <x:c r="A305" s="3" t="str">
        <x:v>Junho</x:v>
      </x:c>
      <x:c r="B305" s="3" t="str">
        <x:v>O&amp;M</x:v>
      </x:c>
      <x:c r="C305" s="3" t="str">
        <x:v>PRODUÇÃO</x:v>
      </x:c>
      <x:c r="D305" s="3" t="str">
        <x:v>5020000103</x:v>
      </x:c>
      <x:c r="E305" s="9" t="str">
        <x:v>RET POSTE MET QUAD 7M RD LM</x:v>
      </x:c>
      <x:c r="F305" s="3" t="str">
        <x:v>UNIDADE</x:v>
      </x:c>
      <x:c r="G305" s="10" t="n">
        <x:v>0</x:v>
      </x:c>
      <x:c r="H305" s="10" t="str">
        <x:f>IF(G305="","",G305/12)</x:f>
      </x:c>
      <x:c r="I305" s="10" t="n">
        <x:v>0</x:v>
      </x:c>
      <x:c r="J305" s="10" t="str">
        <x:f>IF(H305="","",I305-H305)</x:f>
      </x:c>
      <x:c r="K305" s="11" t="str">
        <x:f>IF(H305&gt;0,I305/H305,"")</x:f>
      </x:c>
      <x:c r="L305" s="12" t="n">
        <x:v>0</x:v>
      </x:c>
      <x:c r="M305" s="12" t="n">
        <x:v>0</x:v>
      </x:c>
      <x:c r="N305" s="12" t="n">
        <x:f>M305-L305</x:f>
        <x:v>0</x:v>
      </x:c>
      <x:c r="O305" s="3" t="str">
        <x:v>Anexo IX</x:v>
      </x:c>
    </x:row>
    <x:row r="306" ht="34" customHeight="1">
      <x:c r="A306" s="3" t="str">
        <x:v>Junho</x:v>
      </x:c>
      <x:c r="B306" s="3" t="str">
        <x:v>O&amp;M</x:v>
      </x:c>
      <x:c r="C306" s="3" t="str">
        <x:v>PRODUÇÃO</x:v>
      </x:c>
      <x:c r="D306" s="3" t="str">
        <x:v>5020000105</x:v>
      </x:c>
      <x:c r="E306" s="9" t="str">
        <x:v>ADICIONAL EXEC MAN ATIV EQUIP/POSTE LM</x:v>
      </x:c>
      <x:c r="F306" s="3" t="str">
        <x:v>UNIDADE</x:v>
      </x:c>
      <x:c r="G306" s="10" t="n">
        <x:v>0</x:v>
      </x:c>
      <x:c r="H306" s="10" t="str">
        <x:f>IF(G306="","",G306/12)</x:f>
      </x:c>
      <x:c r="I306" s="10" t="n">
        <x:v>0</x:v>
      </x:c>
      <x:c r="J306" s="10" t="str">
        <x:f>IF(H306="","",I306-H306)</x:f>
      </x:c>
      <x:c r="K306" s="11" t="str">
        <x:f>IF(H306&gt;0,I306/H306,"")</x:f>
      </x:c>
      <x:c r="L306" s="12" t="n">
        <x:v>0</x:v>
      </x:c>
      <x:c r="M306" s="12" t="n">
        <x:v>0</x:v>
      </x:c>
      <x:c r="N306" s="12" t="n">
        <x:f>M306-L306</x:f>
        <x:v>0</x:v>
      </x:c>
      <x:c r="O306" s="3" t="str">
        <x:v>Anexo IX</x:v>
      </x:c>
    </x:row>
    <x:row r="307" ht="34" customHeight="1">
      <x:c r="A307" s="3" t="str">
        <x:v>Junho</x:v>
      </x:c>
      <x:c r="B307" s="3" t="str">
        <x:v>O&amp;M</x:v>
      </x:c>
      <x:c r="C307" s="3" t="str">
        <x:v>PRODUÇÃO</x:v>
      </x:c>
      <x:c r="D307" s="3" t="str">
        <x:v>5020100059</x:v>
      </x:c>
      <x:c r="E307" s="9" t="str">
        <x:v>ABRIR CAVA ROCHA MACICA C/ EXPLOSIVO LM</x:v>
      </x:c>
      <x:c r="F307" s="3" t="str">
        <x:v>UNIDADE</x:v>
      </x:c>
      <x:c r="G307" s="10" t="n">
        <x:v>0</x:v>
      </x:c>
      <x:c r="H307" s="10" t="str">
        <x:f>IF(G307="","",G307/12)</x:f>
      </x:c>
      <x:c r="I307" s="10" t="n">
        <x:v>0</x:v>
      </x:c>
      <x:c r="J307" s="10" t="str">
        <x:f>IF(H307="","",I307-H307)</x:f>
      </x:c>
      <x:c r="K307" s="11" t="str">
        <x:f>IF(H307&gt;0,I307/H307,"")</x:f>
      </x:c>
      <x:c r="L307" s="12" t="n">
        <x:v>0</x:v>
      </x:c>
      <x:c r="M307" s="12" t="n">
        <x:v>0</x:v>
      </x:c>
      <x:c r="N307" s="12" t="n">
        <x:f>M307-L307</x:f>
        <x:v>0</x:v>
      </x:c>
      <x:c r="O307" s="3" t="str">
        <x:v>Anexo IX</x:v>
      </x:c>
    </x:row>
    <x:row r="308" ht="34" customHeight="1">
      <x:c r="A308" s="3" t="str">
        <x:v>Junho</x:v>
      </x:c>
      <x:c r="B308" s="3" t="str">
        <x:v>O&amp;M</x:v>
      </x:c>
      <x:c r="C308" s="3" t="str">
        <x:v>PRODUÇÃO</x:v>
      </x:c>
      <x:c r="D308" s="3" t="str">
        <x:v>5020100056</x:v>
      </x:c>
      <x:c r="E308" s="9" t="str">
        <x:v>BASE CONCRETO 1CAMADA PARA POSTE LM</x:v>
      </x:c>
      <x:c r="F308" s="3" t="str">
        <x:v>UNIDADE</x:v>
      </x:c>
      <x:c r="G308" s="10" t="n">
        <x:v>0</x:v>
      </x:c>
      <x:c r="H308" s="10" t="str">
        <x:f>IF(G308="","",G308/12)</x:f>
      </x:c>
      <x:c r="I308" s="10" t="n">
        <x:v>101</x:v>
      </x:c>
      <x:c r="J308" s="10" t="str">
        <x:f>IF(H308="","",I308-H308)</x:f>
      </x:c>
      <x:c r="K308" s="11" t="str">
        <x:f>IF(H308&gt;0,I308/H308,"")</x:f>
      </x:c>
      <x:c r="L308" s="12" t="n">
        <x:v>0</x:v>
      </x:c>
      <x:c r="M308" s="12" t="n">
        <x:v>101869.61</x:v>
      </x:c>
      <x:c r="N308" s="12" t="n">
        <x:f>M308-L308</x:f>
        <x:v>101869.61</x:v>
      </x:c>
      <x:c r="O308" s="3" t="str">
        <x:v>Anexo IX</x:v>
      </x:c>
    </x:row>
    <x:row r="309" ht="34" customHeight="1">
      <x:c r="A309" s="3" t="str">
        <x:v>Junho</x:v>
      </x:c>
      <x:c r="B309" s="3" t="str">
        <x:v>O&amp;M</x:v>
      </x:c>
      <x:c r="C309" s="3" t="str">
        <x:v>PRODUÇÃO</x:v>
      </x:c>
      <x:c r="D309" s="3" t="str">
        <x:v>5020100067</x:v>
      </x:c>
      <x:c r="E309" s="9" t="str">
        <x:v>BASE CONCRETO C/ TAMBOR PARA POSTE LM</x:v>
      </x:c>
      <x:c r="F309" s="3" t="str">
        <x:v>UNIDADE</x:v>
      </x:c>
      <x:c r="G309" s="10" t="n">
        <x:v>0</x:v>
      </x:c>
      <x:c r="H309" s="10" t="str">
        <x:f>IF(G309="","",G309/12)</x:f>
      </x:c>
      <x:c r="I309" s="10" t="n">
        <x:v>0</x:v>
      </x:c>
      <x:c r="J309" s="10" t="str">
        <x:f>IF(H309="","",I309-H309)</x:f>
      </x:c>
      <x:c r="K309" s="11" t="str">
        <x:f>IF(H309&gt;0,I309/H309,"")</x:f>
      </x:c>
      <x:c r="L309" s="12" t="n">
        <x:v>0</x:v>
      </x:c>
      <x:c r="M309" s="12" t="n">
        <x:v>0</x:v>
      </x:c>
      <x:c r="N309" s="12" t="n">
        <x:f>M309-L309</x:f>
        <x:v>0</x:v>
      </x:c>
      <x:c r="O309" s="3" t="str">
        <x:v>Anexo IX</x:v>
      </x:c>
    </x:row>
    <x:row r="310" ht="34" customHeight="1">
      <x:c r="A310" s="3" t="str">
        <x:v>Junho</x:v>
      </x:c>
      <x:c r="B310" s="3" t="str">
        <x:v>O&amp;M</x:v>
      </x:c>
      <x:c r="C310" s="3" t="str">
        <x:v>PRODUÇÃO</x:v>
      </x:c>
      <x:c r="D310" s="3" t="str">
        <x:v>5020100066</x:v>
      </x:c>
      <x:c r="E310" s="9" t="str">
        <x:v>BASE CAVA EM ROCHA PARA POSTE LM</x:v>
      </x:c>
      <x:c r="F310" s="3" t="str">
        <x:v>UNIDADE</x:v>
      </x:c>
      <x:c r="G310" s="10" t="n">
        <x:v>0</x:v>
      </x:c>
      <x:c r="H310" s="10" t="str">
        <x:f>IF(G310="","",G310/12)</x:f>
      </x:c>
      <x:c r="I310" s="10" t="n">
        <x:v>0</x:v>
      </x:c>
      <x:c r="J310" s="10" t="str">
        <x:f>IF(H310="","",I310-H310)</x:f>
      </x:c>
      <x:c r="K310" s="11" t="str">
        <x:f>IF(H310&gt;0,I310/H310,"")</x:f>
      </x:c>
      <x:c r="L310" s="12" t="n">
        <x:v>0</x:v>
      </x:c>
      <x:c r="M310" s="12" t="n">
        <x:v>0</x:v>
      </x:c>
      <x:c r="N310" s="12" t="n">
        <x:f>M310-L310</x:f>
        <x:v>0</x:v>
      </x:c>
      <x:c r="O310" s="3" t="str">
        <x:v>Anexo IX</x:v>
      </x:c>
    </x:row>
    <x:row r="311" ht="34" customHeight="1">
      <x:c r="A311" s="3" t="str">
        <x:v>Junho</x:v>
      </x:c>
      <x:c r="B311" s="3" t="str">
        <x:v>O&amp;M</x:v>
      </x:c>
      <x:c r="C311" s="3" t="str">
        <x:v>PRODUÇÃO</x:v>
      </x:c>
      <x:c r="D311" s="3" t="str">
        <x:v>5020200033</x:v>
      </x:c>
      <x:c r="E311" s="9" t="str">
        <x:v>BASE COM BRITA LM</x:v>
      </x:c>
      <x:c r="F311" s="3" t="str">
        <x:v>CONJUNTO</x:v>
      </x:c>
      <x:c r="G311" s="10" t="n">
        <x:v>0</x:v>
      </x:c>
      <x:c r="H311" s="10" t="str">
        <x:f>IF(G311="","",G311/12)</x:f>
      </x:c>
      <x:c r="I311" s="10" t="n">
        <x:v>0</x:v>
      </x:c>
      <x:c r="J311" s="10" t="str">
        <x:f>IF(H311="","",I311-H311)</x:f>
      </x:c>
      <x:c r="K311" s="11" t="str">
        <x:f>IF(H311&gt;0,I311/H311,"")</x:f>
      </x:c>
      <x:c r="L311" s="12" t="n">
        <x:v>0</x:v>
      </x:c>
      <x:c r="M311" s="12" t="n">
        <x:v>0</x:v>
      </x:c>
      <x:c r="N311" s="12" t="n">
        <x:f>M311-L311</x:f>
        <x:v>0</x:v>
      </x:c>
      <x:c r="O311" s="3" t="str">
        <x:v>Anexo IX</x:v>
      </x:c>
    </x:row>
    <x:row r="312" ht="34" customHeight="1">
      <x:c r="A312" s="3" t="str">
        <x:v>Junho</x:v>
      </x:c>
      <x:c r="B312" s="3" t="str">
        <x:v>O&amp;M</x:v>
      </x:c>
      <x:c r="C312" s="3" t="str">
        <x:v>PRODUÇÃO</x:v>
      </x:c>
      <x:c r="D312" s="3" t="str">
        <x:v>5020200039</x:v>
      </x:c>
      <x:c r="E312" s="9" t="str">
        <x:v>TENSIONAR ESTAI LM</x:v>
      </x:c>
      <x:c r="F312" s="3" t="str">
        <x:v>CONJUNTO</x:v>
      </x:c>
      <x:c r="G312" s="10" t="n">
        <x:v>0</x:v>
      </x:c>
      <x:c r="H312" s="10" t="str">
        <x:f>IF(G312="","",G312/12)</x:f>
      </x:c>
      <x:c r="I312" s="10" t="n">
        <x:v>19</x:v>
      </x:c>
      <x:c r="J312" s="10" t="str">
        <x:f>IF(H312="","",I312-H312)</x:f>
      </x:c>
      <x:c r="K312" s="11" t="str">
        <x:f>IF(H312&gt;0,I312/H312,"")</x:f>
      </x:c>
      <x:c r="L312" s="12" t="n">
        <x:v>0</x:v>
      </x:c>
      <x:c r="M312" s="12" t="n">
        <x:v>3496.57</x:v>
      </x:c>
      <x:c r="N312" s="12" t="n">
        <x:f>M312-L312</x:f>
        <x:v>3496.57</x:v>
      </x:c>
      <x:c r="O312" s="3" t="str">
        <x:v>Anexo IX</x:v>
      </x:c>
    </x:row>
    <x:row r="313" ht="34" customHeight="1">
      <x:c r="A313" s="3" t="str">
        <x:v>Junho</x:v>
      </x:c>
      <x:c r="B313" s="3" t="str">
        <x:v>O&amp;M</x:v>
      </x:c>
      <x:c r="C313" s="3" t="str">
        <x:v>PRODUÇÃO</x:v>
      </x:c>
      <x:c r="D313" s="3" t="str">
        <x:v>5025300102</x:v>
      </x:c>
      <x:c r="E313" s="9" t="str">
        <x:v>RETIRAR ABELHAS E INSETOS LM</x:v>
      </x:c>
      <x:c r="F313" s="3" t="str">
        <x:v>UNIDADE</x:v>
      </x:c>
      <x:c r="G313" s="10" t="n">
        <x:v>0</x:v>
      </x:c>
      <x:c r="H313" s="10" t="str">
        <x:f>IF(G313="","",G313/12)</x:f>
      </x:c>
      <x:c r="I313" s="10" t="n">
        <x:v>0</x:v>
      </x:c>
      <x:c r="J313" s="10" t="str">
        <x:f>IF(H313="","",I313-H313)</x:f>
      </x:c>
      <x:c r="K313" s="11" t="str">
        <x:f>IF(H313&gt;0,I313/H313,"")</x:f>
      </x:c>
      <x:c r="L313" s="12" t="n">
        <x:v>0</x:v>
      </x:c>
      <x:c r="M313" s="12" t="n">
        <x:v>0</x:v>
      </x:c>
      <x:c r="N313" s="12" t="n">
        <x:f>M313-L313</x:f>
        <x:v>0</x:v>
      </x:c>
      <x:c r="O313" s="3" t="str">
        <x:v>Anexo IX</x:v>
      </x:c>
    </x:row>
    <x:row r="314" ht="34" customHeight="1">
      <x:c r="A314" s="3" t="str">
        <x:v>Junho</x:v>
      </x:c>
      <x:c r="B314" s="3" t="str">
        <x:v>O&amp;M</x:v>
      </x:c>
      <x:c r="C314" s="3" t="str">
        <x:v>PRODUÇÃO</x:v>
      </x:c>
      <x:c r="D314" s="3" t="str">
        <x:v>5020000109</x:v>
      </x:c>
      <x:c r="E314" s="9" t="str">
        <x:v>PINTAR NUMERACAO POSTE LM</x:v>
      </x:c>
      <x:c r="F314" s="3" t="str">
        <x:v>UNIDADE</x:v>
      </x:c>
      <x:c r="G314" s="10" t="n">
        <x:v>0</x:v>
      </x:c>
      <x:c r="H314" s="10" t="str">
        <x:f>IF(G314="","",G314/12)</x:f>
      </x:c>
      <x:c r="I314" s="10" t="n">
        <x:v>0</x:v>
      </x:c>
      <x:c r="J314" s="10" t="str">
        <x:f>IF(H314="","",I314-H314)</x:f>
      </x:c>
      <x:c r="K314" s="11" t="str">
        <x:f>IF(H314&gt;0,I314/H314,"")</x:f>
      </x:c>
      <x:c r="L314" s="12" t="n">
        <x:v>0</x:v>
      </x:c>
      <x:c r="M314" s="12" t="n">
        <x:v>0</x:v>
      </x:c>
      <x:c r="N314" s="12" t="n">
        <x:f>M314-L314</x:f>
        <x:v>0</x:v>
      </x:c>
      <x:c r="O314" s="3" t="str">
        <x:v>Anexo IX</x:v>
      </x:c>
    </x:row>
    <x:row r="315" ht="34" customHeight="1">
      <x:c r="A315" s="3" t="str">
        <x:v>Junho</x:v>
      </x:c>
      <x:c r="B315" s="3" t="str">
        <x:v>O&amp;M</x:v>
      </x:c>
      <x:c r="C315" s="3" t="str">
        <x:v>PRODUÇÃO</x:v>
      </x:c>
      <x:c r="D315" s="3" t="str">
        <x:v>5025000072</x:v>
      </x:c>
      <x:c r="E315" s="9" t="str">
        <x:v>TRANSPORTAR POSTE CARRETA 14 A 25M LM</x:v>
      </x:c>
      <x:c r="F315" s="3" t="str">
        <x:v>HORA</x:v>
      </x:c>
      <x:c r="G315" s="10" t="n">
        <x:v>0</x:v>
      </x:c>
      <x:c r="H315" s="10" t="str">
        <x:f>IF(G315="","",G315/12)</x:f>
      </x:c>
      <x:c r="I315" s="10" t="n">
        <x:v>0</x:v>
      </x:c>
      <x:c r="J315" s="10" t="str">
        <x:f>IF(H315="","",I315-H315)</x:f>
      </x:c>
      <x:c r="K315" s="11" t="str">
        <x:f>IF(H315&gt;0,I315/H315,"")</x:f>
      </x:c>
      <x:c r="L315" s="12" t="n">
        <x:v>0</x:v>
      </x:c>
      <x:c r="M315" s="12" t="n">
        <x:v>0</x:v>
      </x:c>
      <x:c r="N315" s="12" t="n">
        <x:f>M315-L315</x:f>
        <x:v>0</x:v>
      </x:c>
      <x:c r="O315" s="3" t="str">
        <x:v>Anexo IX</x:v>
      </x:c>
    </x:row>
    <x:row r="316" ht="34" customHeight="1">
      <x:c r="A316" s="3" t="str">
        <x:v>Junho</x:v>
      </x:c>
      <x:c r="B316" s="3" t="str">
        <x:v>O&amp;M</x:v>
      </x:c>
      <x:c r="C316" s="3" t="str">
        <x:v>PRODUÇÃO</x:v>
      </x:c>
      <x:c r="D316" s="3" t="str">
        <x:v>5025000073</x:v>
      </x:c>
      <x:c r="E316" s="9" t="str">
        <x:v>ICAR POSTE COM GUINDASTE ATE 70T LM</x:v>
      </x:c>
      <x:c r="F316" s="3" t="str">
        <x:v>HORA</x:v>
      </x:c>
      <x:c r="G316" s="10" t="n">
        <x:v>0</x:v>
      </x:c>
      <x:c r="H316" s="10" t="str">
        <x:f>IF(G316="","",G316/12)</x:f>
      </x:c>
      <x:c r="I316" s="10" t="n">
        <x:v>0</x:v>
      </x:c>
      <x:c r="J316" s="10" t="str">
        <x:f>IF(H316="","",I316-H316)</x:f>
      </x:c>
      <x:c r="K316" s="11" t="str">
        <x:f>IF(H316&gt;0,I316/H316,"")</x:f>
      </x:c>
      <x:c r="L316" s="12" t="n">
        <x:v>0</x:v>
      </x:c>
      <x:c r="M316" s="12" t="n">
        <x:v>0</x:v>
      </x:c>
      <x:c r="N316" s="12" t="n">
        <x:f>M316-L316</x:f>
        <x:v>0</x:v>
      </x:c>
      <x:c r="O316" s="3" t="str">
        <x:v>Anexo IX</x:v>
      </x:c>
    </x:row>
    <x:row r="317" ht="34" customHeight="1">
      <x:c r="A317" s="3" t="str">
        <x:v>Junho</x:v>
      </x:c>
      <x:c r="B317" s="3" t="str">
        <x:v>O&amp;M</x:v>
      </x:c>
      <x:c r="C317" s="3" t="str">
        <x:v>PRODUÇÃO</x:v>
      </x:c>
      <x:c r="D317" s="3" t="str">
        <x:v>5020000113</x:v>
      </x:c>
      <x:c r="E317" s="9" t="str">
        <x:v>LIMPAR/ACEIRAR AO REDOR POSTE/ESTAI LM</x:v>
      </x:c>
      <x:c r="F317" s="3" t="str">
        <x:v>UNIDADE</x:v>
      </x:c>
      <x:c r="G317" s="10" t="n">
        <x:v>0</x:v>
      </x:c>
      <x:c r="H317" s="10" t="str">
        <x:f>IF(G317="","",G317/12)</x:f>
      </x:c>
      <x:c r="I317" s="10" t="n">
        <x:v>0</x:v>
      </x:c>
      <x:c r="J317" s="10" t="str">
        <x:f>IF(H317="","",I317-H317)</x:f>
      </x:c>
      <x:c r="K317" s="11" t="str">
        <x:f>IF(H317&gt;0,I317/H317,"")</x:f>
      </x:c>
      <x:c r="L317" s="12" t="n">
        <x:v>0</x:v>
      </x:c>
      <x:c r="M317" s="12" t="n">
        <x:v>0</x:v>
      </x:c>
      <x:c r="N317" s="12" t="n">
        <x:f>M317-L317</x:f>
        <x:v>0</x:v>
      </x:c>
      <x:c r="O317" s="3" t="str">
        <x:v>Anexo IX</x:v>
      </x:c>
    </x:row>
    <x:row r="318" ht="34" customHeight="1">
      <x:c r="A318" s="3" t="str">
        <x:v>Junho</x:v>
      </x:c>
      <x:c r="B318" s="3" t="str">
        <x:v>O&amp;M</x:v>
      </x:c>
      <x:c r="C318" s="3" t="str">
        <x:v>PRODUÇÃO</x:v>
      </x:c>
      <x:c r="D318" s="3" t="str">
        <x:v>5022000230</x:v>
      </x:c>
      <x:c r="E318" s="9" t="str">
        <x:v>INST COND NU COBRE &gt; 50MM² LM</x:v>
      </x:c>
      <x:c r="F318" s="3" t="str">
        <x:v>METRO</x:v>
      </x:c>
      <x:c r="G318" s="10" t="n">
        <x:v>0</x:v>
      </x:c>
      <x:c r="H318" s="10" t="str">
        <x:f>IF(G318="","",G318/12)</x:f>
      </x:c>
      <x:c r="I318" s="10" t="n">
        <x:v>0</x:v>
      </x:c>
      <x:c r="J318" s="10" t="str">
        <x:f>IF(H318="","",I318-H318)</x:f>
      </x:c>
      <x:c r="K318" s="11" t="str">
        <x:f>IF(H318&gt;0,I318/H318,"")</x:f>
      </x:c>
      <x:c r="L318" s="12" t="n">
        <x:v>0</x:v>
      </x:c>
      <x:c r="M318" s="12" t="n">
        <x:v>0</x:v>
      </x:c>
      <x:c r="N318" s="12" t="n">
        <x:f>M318-L318</x:f>
        <x:v>0</x:v>
      </x:c>
      <x:c r="O318" s="3" t="str">
        <x:v>Anexo IX</x:v>
      </x:c>
    </x:row>
    <x:row r="319" ht="34" customHeight="1">
      <x:c r="A319" s="3" t="str">
        <x:v>Junho</x:v>
      </x:c>
      <x:c r="B319" s="3" t="str">
        <x:v>O&amp;M</x:v>
      </x:c>
      <x:c r="C319" s="3" t="str">
        <x:v>PRODUÇÃO</x:v>
      </x:c>
      <x:c r="D319" s="3" t="str">
        <x:v>5022000244</x:v>
      </x:c>
      <x:c r="E319" s="9" t="str">
        <x:v>RET CONECTOR EM CONDUTOR LM</x:v>
      </x:c>
      <x:c r="F319" s="3" t="str">
        <x:v>UNIDADE</x:v>
      </x:c>
      <x:c r="G319" s="10" t="n">
        <x:v>0</x:v>
      </x:c>
      <x:c r="H319" s="10" t="str">
        <x:f>IF(G319="","",G319/12)</x:f>
      </x:c>
      <x:c r="I319" s="10" t="n">
        <x:v>5</x:v>
      </x:c>
      <x:c r="J319" s="10" t="str">
        <x:f>IF(H319="","",I319-H319)</x:f>
      </x:c>
      <x:c r="K319" s="11" t="str">
        <x:f>IF(H319&gt;0,I319/H319,"")</x:f>
      </x:c>
      <x:c r="L319" s="12" t="n">
        <x:v>0</x:v>
      </x:c>
      <x:c r="M319" s="12" t="n">
        <x:v>521.2</x:v>
      </x:c>
      <x:c r="N319" s="12" t="n">
        <x:f>M319-L319</x:f>
        <x:v>521.2</x:v>
      </x:c>
      <x:c r="O319" s="3" t="str">
        <x:v>Anexo IX</x:v>
      </x:c>
    </x:row>
    <x:row r="320" ht="34" customHeight="1">
      <x:c r="A320" s="3" t="str">
        <x:v>Junho</x:v>
      </x:c>
      <x:c r="B320" s="3" t="str">
        <x:v>O&amp;M</x:v>
      </x:c>
      <x:c r="C320" s="3" t="str">
        <x:v>PRODUÇÃO</x:v>
      </x:c>
      <x:c r="D320" s="3" t="str">
        <x:v>5022000245</x:v>
      </x:c>
      <x:c r="E320" s="9" t="str">
        <x:v>INST JUMPER EM CONDUTOR LM</x:v>
      </x:c>
      <x:c r="F320" s="3" t="str">
        <x:v>UNIDADE</x:v>
      </x:c>
      <x:c r="G320" s="10" t="n">
        <x:v>0</x:v>
      </x:c>
      <x:c r="H320" s="10" t="str">
        <x:f>IF(G320="","",G320/12)</x:f>
      </x:c>
      <x:c r="I320" s="10" t="n">
        <x:v>0</x:v>
      </x:c>
      <x:c r="J320" s="10" t="str">
        <x:f>IF(H320="","",I320-H320)</x:f>
      </x:c>
      <x:c r="K320" s="11" t="str">
        <x:f>IF(H320&gt;0,I320/H320,"")</x:f>
      </x:c>
      <x:c r="L320" s="12" t="n">
        <x:v>0</x:v>
      </x:c>
      <x:c r="M320" s="12" t="n">
        <x:v>0</x:v>
      </x:c>
      <x:c r="N320" s="12" t="n">
        <x:f>M320-L320</x:f>
        <x:v>0</x:v>
      </x:c>
      <x:c r="O320" s="3" t="str">
        <x:v>Anexo IX</x:v>
      </x:c>
    </x:row>
    <x:row r="321" ht="34" customHeight="1">
      <x:c r="A321" s="3" t="str">
        <x:v>Junho</x:v>
      </x:c>
      <x:c r="B321" s="3" t="str">
        <x:v>O&amp;M</x:v>
      </x:c>
      <x:c r="C321" s="3" t="str">
        <x:v>PRODUÇÃO</x:v>
      </x:c>
      <x:c r="D321" s="3" t="str">
        <x:v>5022000246</x:v>
      </x:c>
      <x:c r="E321" s="9" t="str">
        <x:v>RET JUMPER EM CONDUTOR LM</x:v>
      </x:c>
      <x:c r="F321" s="3" t="str">
        <x:v>UNIDADE</x:v>
      </x:c>
      <x:c r="G321" s="10" t="n">
        <x:v>0</x:v>
      </x:c>
      <x:c r="H321" s="10" t="str">
        <x:f>IF(G321="","",G321/12)</x:f>
      </x:c>
      <x:c r="I321" s="10" t="n">
        <x:v>0</x:v>
      </x:c>
      <x:c r="J321" s="10" t="str">
        <x:f>IF(H321="","",I321-H321)</x:f>
      </x:c>
      <x:c r="K321" s="11" t="str">
        <x:f>IF(H321&gt;0,I321/H321,"")</x:f>
      </x:c>
      <x:c r="L321" s="12" t="n">
        <x:v>0</x:v>
      </x:c>
      <x:c r="M321" s="12" t="n">
        <x:v>0</x:v>
      </x:c>
      <x:c r="N321" s="12" t="n">
        <x:f>M321-L321</x:f>
        <x:v>0</x:v>
      </x:c>
      <x:c r="O321" s="3" t="str">
        <x:v>Anexo IX</x:v>
      </x:c>
    </x:row>
    <x:row r="322" ht="34" customHeight="1">
      <x:c r="A322" s="3" t="str">
        <x:v>Junho</x:v>
      </x:c>
      <x:c r="B322" s="3" t="str">
        <x:v>O&amp;M</x:v>
      </x:c>
      <x:c r="C322" s="3" t="str">
        <x:v>PRODUÇÃO</x:v>
      </x:c>
      <x:c r="D322" s="3" t="str">
        <x:v>5022000247</x:v>
      </x:c>
      <x:c r="E322" s="9" t="str">
        <x:v>INST PASSAGEM DE NEUTRO LM</x:v>
      </x:c>
      <x:c r="F322" s="3" t="str">
        <x:v>UNIDADE</x:v>
      </x:c>
      <x:c r="G322" s="10" t="n">
        <x:v>0</x:v>
      </x:c>
      <x:c r="H322" s="10" t="str">
        <x:f>IF(G322="","",G322/12)</x:f>
      </x:c>
      <x:c r="I322" s="10" t="n">
        <x:v>0</x:v>
      </x:c>
      <x:c r="J322" s="10" t="str">
        <x:f>IF(H322="","",I322-H322)</x:f>
      </x:c>
      <x:c r="K322" s="11" t="str">
        <x:f>IF(H322&gt;0,I322/H322,"")</x:f>
      </x:c>
      <x:c r="L322" s="12" t="n">
        <x:v>0</x:v>
      </x:c>
      <x:c r="M322" s="12" t="n">
        <x:v>0</x:v>
      </x:c>
      <x:c r="N322" s="12" t="n">
        <x:f>M322-L322</x:f>
        <x:v>0</x:v>
      </x:c>
      <x:c r="O322" s="3" t="str">
        <x:v>Anexo IX</x:v>
      </x:c>
    </x:row>
    <x:row r="323" ht="34" customHeight="1">
      <x:c r="A323" s="3" t="str">
        <x:v>Junho</x:v>
      </x:c>
      <x:c r="B323" s="3" t="str">
        <x:v>O&amp;M</x:v>
      </x:c>
      <x:c r="C323" s="3" t="str">
        <x:v>PRODUÇÃO</x:v>
      </x:c>
      <x:c r="D323" s="3" t="str">
        <x:v>5022000248</x:v>
      </x:c>
      <x:c r="E323" s="9" t="str">
        <x:v>RET PASSAGEM DE NEUTRO LM</x:v>
      </x:c>
      <x:c r="F323" s="3" t="str">
        <x:v>UNIDADE</x:v>
      </x:c>
      <x:c r="G323" s="10" t="n">
        <x:v>0</x:v>
      </x:c>
      <x:c r="H323" s="10" t="str">
        <x:f>IF(G323="","",G323/12)</x:f>
      </x:c>
      <x:c r="I323" s="10" t="n">
        <x:v>0</x:v>
      </x:c>
      <x:c r="J323" s="10" t="str">
        <x:f>IF(H323="","",I323-H323)</x:f>
      </x:c>
      <x:c r="K323" s="11" t="str">
        <x:f>IF(H323&gt;0,I323/H323,"")</x:f>
      </x:c>
      <x:c r="L323" s="12" t="n">
        <x:v>0</x:v>
      </x:c>
      <x:c r="M323" s="12" t="n">
        <x:v>0</x:v>
      </x:c>
      <x:c r="N323" s="12" t="n">
        <x:f>M323-L323</x:f>
        <x:v>0</x:v>
      </x:c>
      <x:c r="O323" s="3" t="str">
        <x:v>Anexo IX</x:v>
      </x:c>
    </x:row>
    <x:row r="324" ht="34" customHeight="1">
      <x:c r="A324" s="3" t="str">
        <x:v>Junho</x:v>
      </x:c>
      <x:c r="B324" s="3" t="str">
        <x:v>O&amp;M</x:v>
      </x:c>
      <x:c r="C324" s="3" t="str">
        <x:v>PRODUÇÃO</x:v>
      </x:c>
      <x:c r="D324" s="3" t="str">
        <x:v>5022000254</x:v>
      </x:c>
      <x:c r="E324" s="9" t="str">
        <x:v>INST ESFERA SINALIZACAO RD LM</x:v>
      </x:c>
      <x:c r="F324" s="3" t="str">
        <x:v>UNIDADE</x:v>
      </x:c>
      <x:c r="G324" s="10" t="n">
        <x:v>0</x:v>
      </x:c>
      <x:c r="H324" s="10" t="str">
        <x:f>IF(G324="","",G324/12)</x:f>
      </x:c>
      <x:c r="I324" s="10" t="n">
        <x:v>0</x:v>
      </x:c>
      <x:c r="J324" s="10" t="str">
        <x:f>IF(H324="","",I324-H324)</x:f>
      </x:c>
      <x:c r="K324" s="11" t="str">
        <x:f>IF(H324&gt;0,I324/H324,"")</x:f>
      </x:c>
      <x:c r="L324" s="12" t="n">
        <x:v>0</x:v>
      </x:c>
      <x:c r="M324" s="12" t="n">
        <x:v>0</x:v>
      </x:c>
      <x:c r="N324" s="12" t="n">
        <x:f>M324-L324</x:f>
        <x:v>0</x:v>
      </x:c>
      <x:c r="O324" s="3" t="str">
        <x:v>Anexo IX</x:v>
      </x:c>
    </x:row>
    <x:row r="325" ht="34" customHeight="1">
      <x:c r="A325" s="3" t="str">
        <x:v>Junho</x:v>
      </x:c>
      <x:c r="B325" s="3" t="str">
        <x:v>O&amp;M</x:v>
      </x:c>
      <x:c r="C325" s="3" t="str">
        <x:v>PRODUÇÃO</x:v>
      </x:c>
      <x:c r="D325" s="3" t="str">
        <x:v>5022000255</x:v>
      </x:c>
      <x:c r="E325" s="9" t="str">
        <x:v>RET ESFERA DE SINALIZACAO RD LM</x:v>
      </x:c>
      <x:c r="F325" s="3" t="str">
        <x:v>UNIDADE</x:v>
      </x:c>
      <x:c r="G325" s="10" t="n">
        <x:v>0</x:v>
      </x:c>
      <x:c r="H325" s="10" t="str">
        <x:f>IF(G325="","",G325/12)</x:f>
      </x:c>
      <x:c r="I325" s="10" t="n">
        <x:v>0</x:v>
      </x:c>
      <x:c r="J325" s="10" t="str">
        <x:f>IF(H325="","",I325-H325)</x:f>
      </x:c>
      <x:c r="K325" s="11" t="str">
        <x:f>IF(H325&gt;0,I325/H325,"")</x:f>
      </x:c>
      <x:c r="L325" s="12" t="n">
        <x:v>0</x:v>
      </x:c>
      <x:c r="M325" s="12" t="n">
        <x:v>0</x:v>
      </x:c>
      <x:c r="N325" s="12" t="n">
        <x:f>M325-L325</x:f>
        <x:v>0</x:v>
      </x:c>
      <x:c r="O325" s="3" t="str">
        <x:v>Anexo IX</x:v>
      </x:c>
    </x:row>
    <x:row r="326" ht="34" customHeight="1">
      <x:c r="A326" s="3" t="str">
        <x:v>Junho</x:v>
      </x:c>
      <x:c r="B326" s="3" t="str">
        <x:v>O&amp;M</x:v>
      </x:c>
      <x:c r="C326" s="3" t="str">
        <x:v>PRODUÇÃO</x:v>
      </x:c>
      <x:c r="D326" s="3" t="str">
        <x:v>5022000256</x:v>
      </x:c>
      <x:c r="E326" s="9" t="str">
        <x:v>RETIRAR OBJETO ESTRANHO REDE LM</x:v>
      </x:c>
      <x:c r="F326" s="3" t="str">
        <x:v>UNIDADE</x:v>
      </x:c>
      <x:c r="G326" s="10" t="n">
        <x:v>0</x:v>
      </x:c>
      <x:c r="H326" s="10" t="str">
        <x:f>IF(G326="","",G326/12)</x:f>
      </x:c>
      <x:c r="I326" s="10" t="n">
        <x:v>24</x:v>
      </x:c>
      <x:c r="J326" s="10" t="str">
        <x:f>IF(H326="","",I326-H326)</x:f>
      </x:c>
      <x:c r="K326" s="11" t="str">
        <x:f>IF(H326&gt;0,I326/H326,"")</x:f>
      </x:c>
      <x:c r="L326" s="12" t="n">
        <x:v>0</x:v>
      </x:c>
      <x:c r="M326" s="12" t="n">
        <x:v>7820.63</x:v>
      </x:c>
      <x:c r="N326" s="12" t="n">
        <x:f>M326-L326</x:f>
        <x:v>7820.63</x:v>
      </x:c>
      <x:c r="O326" s="3" t="str">
        <x:v>Anexo IX</x:v>
      </x:c>
    </x:row>
    <x:row r="327" ht="34" customHeight="1">
      <x:c r="A327" s="3" t="str">
        <x:v>Junho</x:v>
      </x:c>
      <x:c r="B327" s="3" t="str">
        <x:v>O&amp;M</x:v>
      </x:c>
      <x:c r="C327" s="3" t="str">
        <x:v>PRODUÇÃO</x:v>
      </x:c>
      <x:c r="D327" s="3" t="str">
        <x:v>5022000259</x:v>
      </x:c>
      <x:c r="E327" s="9" t="str">
        <x:v>INST MUFLA RD CONDUTOR LM</x:v>
      </x:c>
      <x:c r="F327" s="3" t="str">
        <x:v>UNIDADE</x:v>
      </x:c>
      <x:c r="G327" s="10" t="n">
        <x:v>0</x:v>
      </x:c>
      <x:c r="H327" s="10" t="str">
        <x:f>IF(G327="","",G327/12)</x:f>
      </x:c>
      <x:c r="I327" s="10" t="n">
        <x:v>0</x:v>
      </x:c>
      <x:c r="J327" s="10" t="str">
        <x:f>IF(H327="","",I327-H327)</x:f>
      </x:c>
      <x:c r="K327" s="11" t="str">
        <x:f>IF(H327&gt;0,I327/H327,"")</x:f>
      </x:c>
      <x:c r="L327" s="12" t="n">
        <x:v>0</x:v>
      </x:c>
      <x:c r="M327" s="12" t="n">
        <x:v>0</x:v>
      </x:c>
      <x:c r="N327" s="12" t="n">
        <x:f>M327-L327</x:f>
        <x:v>0</x:v>
      </x:c>
      <x:c r="O327" s="3" t="str">
        <x:v>Anexo IX</x:v>
      </x:c>
    </x:row>
    <x:row r="328" ht="34" customHeight="1">
      <x:c r="A328" s="3" t="str">
        <x:v>Junho</x:v>
      </x:c>
      <x:c r="B328" s="3" t="str">
        <x:v>O&amp;M</x:v>
      </x:c>
      <x:c r="C328" s="3" t="str">
        <x:v>PRODUÇÃO</x:v>
      </x:c>
      <x:c r="D328" s="3" t="str">
        <x:v>5022000260</x:v>
      </x:c>
      <x:c r="E328" s="9" t="str">
        <x:v>RET MUFLA RD CONDUTOR LM</x:v>
      </x:c>
      <x:c r="F328" s="3" t="str">
        <x:v>UNIDADE</x:v>
      </x:c>
      <x:c r="G328" s="10" t="n">
        <x:v>0</x:v>
      </x:c>
      <x:c r="H328" s="10" t="str">
        <x:f>IF(G328="","",G328/12)</x:f>
      </x:c>
      <x:c r="I328" s="10" t="n">
        <x:v>0</x:v>
      </x:c>
      <x:c r="J328" s="10" t="str">
        <x:f>IF(H328="","",I328-H328)</x:f>
      </x:c>
      <x:c r="K328" s="11" t="str">
        <x:f>IF(H328&gt;0,I328/H328,"")</x:f>
      </x:c>
      <x:c r="L328" s="12" t="n">
        <x:v>0</x:v>
      </x:c>
      <x:c r="M328" s="12" t="n">
        <x:v>0</x:v>
      </x:c>
      <x:c r="N328" s="12" t="n">
        <x:f>M328-L328</x:f>
        <x:v>0</x:v>
      </x:c>
      <x:c r="O328" s="3" t="str">
        <x:v>Anexo IX</x:v>
      </x:c>
    </x:row>
    <x:row r="329" ht="34" customHeight="1">
      <x:c r="A329" s="3" t="str">
        <x:v>Junho</x:v>
      </x:c>
      <x:c r="B329" s="3" t="str">
        <x:v>O&amp;M</x:v>
      </x:c>
      <x:c r="C329" s="3" t="str">
        <x:v>PRODUÇÃO</x:v>
      </x:c>
      <x:c r="D329" s="3" t="str">
        <x:v>5022000261</x:v>
      </x:c>
      <x:c r="E329" s="9" t="str">
        <x:v>VERIFICAR SEQUENCIA DE FASE(MT) LM</x:v>
      </x:c>
      <x:c r="F329" s="3" t="str">
        <x:v>UNIDADE</x:v>
      </x:c>
      <x:c r="G329" s="10" t="n">
        <x:v>0</x:v>
      </x:c>
      <x:c r="H329" s="10" t="str">
        <x:f>IF(G329="","",G329/12)</x:f>
      </x:c>
      <x:c r="I329" s="10" t="n">
        <x:v>0</x:v>
      </x:c>
      <x:c r="J329" s="10" t="str">
        <x:f>IF(H329="","",I329-H329)</x:f>
      </x:c>
      <x:c r="K329" s="11" t="str">
        <x:f>IF(H329&gt;0,I329/H329,"")</x:f>
      </x:c>
      <x:c r="L329" s="12" t="n">
        <x:v>0</x:v>
      </x:c>
      <x:c r="M329" s="12" t="n">
        <x:v>0</x:v>
      </x:c>
      <x:c r="N329" s="12" t="n">
        <x:f>M329-L329</x:f>
        <x:v>0</x:v>
      </x:c>
      <x:c r="O329" s="3" t="str">
        <x:v>Anexo IX</x:v>
      </x:c>
    </x:row>
    <x:row r="330" ht="34" customHeight="1">
      <x:c r="A330" s="3" t="str">
        <x:v>Junho</x:v>
      </x:c>
      <x:c r="B330" s="3" t="str">
        <x:v>O&amp;M</x:v>
      </x:c>
      <x:c r="C330" s="3" t="str">
        <x:v>PRODUÇÃO</x:v>
      </x:c>
      <x:c r="D330" s="3" t="str">
        <x:v>5021000149</x:v>
      </x:c>
      <x:c r="E330" s="9" t="str">
        <x:v>INST ESTR PRI 2/3F ANC/AMA SP S/CRUZ LM</x:v>
      </x:c>
      <x:c r="F330" s="3" t="str">
        <x:v>CONJUNTO</x:v>
      </x:c>
      <x:c r="G330" s="10" t="n">
        <x:v>0</x:v>
      </x:c>
      <x:c r="H330" s="10" t="str">
        <x:f>IF(G330="","",G330/12)</x:f>
      </x:c>
      <x:c r="I330" s="10" t="n">
        <x:v>0</x:v>
      </x:c>
      <x:c r="J330" s="10" t="str">
        <x:f>IF(H330="","",I330-H330)</x:f>
      </x:c>
      <x:c r="K330" s="11" t="str">
        <x:f>IF(H330&gt;0,I330/H330,"")</x:f>
      </x:c>
      <x:c r="L330" s="12" t="n">
        <x:v>0</x:v>
      </x:c>
      <x:c r="M330" s="12" t="n">
        <x:v>0</x:v>
      </x:c>
      <x:c r="N330" s="12" t="n">
        <x:f>M330-L330</x:f>
        <x:v>0</x:v>
      </x:c>
      <x:c r="O330" s="3" t="str">
        <x:v>Anexo IX</x:v>
      </x:c>
    </x:row>
    <x:row r="331" ht="34" customHeight="1">
      <x:c r="A331" s="3" t="str">
        <x:v>Junho</x:v>
      </x:c>
      <x:c r="B331" s="3" t="str">
        <x:v>O&amp;M</x:v>
      </x:c>
      <x:c r="C331" s="3" t="str">
        <x:v>PRODUÇÃO</x:v>
      </x:c>
      <x:c r="D331" s="3" t="str">
        <x:v>5021000150</x:v>
      </x:c>
      <x:c r="E331" s="9" t="str">
        <x:v>RET ESTR PRI 2/3F ANC/AMA SP S/CRUZ LM</x:v>
      </x:c>
      <x:c r="F331" s="3" t="str">
        <x:v>CONJUNTO</x:v>
      </x:c>
      <x:c r="G331" s="10" t="n">
        <x:v>0</x:v>
      </x:c>
      <x:c r="H331" s="10" t="str">
        <x:f>IF(G331="","",G331/12)</x:f>
      </x:c>
      <x:c r="I331" s="10" t="n">
        <x:v>0</x:v>
      </x:c>
      <x:c r="J331" s="10" t="str">
        <x:f>IF(H331="","",I331-H331)</x:f>
      </x:c>
      <x:c r="K331" s="11" t="str">
        <x:f>IF(H331&gt;0,I331/H331,"")</x:f>
      </x:c>
      <x:c r="L331" s="12" t="n">
        <x:v>0</x:v>
      </x:c>
      <x:c r="M331" s="12" t="n">
        <x:v>0</x:v>
      </x:c>
      <x:c r="N331" s="12" t="n">
        <x:f>M331-L331</x:f>
        <x:v>0</x:v>
      </x:c>
      <x:c r="O331" s="3" t="str">
        <x:v>Anexo IX</x:v>
      </x:c>
    </x:row>
    <x:row r="332" ht="34" customHeight="1">
      <x:c r="A332" s="3" t="str">
        <x:v>Junho</x:v>
      </x:c>
      <x:c r="B332" s="3" t="str">
        <x:v>O&amp;M</x:v>
      </x:c>
      <x:c r="C332" s="3" t="str">
        <x:v>PRODUÇÃO</x:v>
      </x:c>
      <x:c r="D332" s="3" t="str">
        <x:v>5021000151</x:v>
      </x:c>
      <x:c r="E332" s="9" t="str">
        <x:v>INST ESTR PRI 2/3F ANC/AMA DP S/CRUZ LM</x:v>
      </x:c>
      <x:c r="F332" s="3" t="str">
        <x:v>CONJUNTO</x:v>
      </x:c>
      <x:c r="G332" s="10" t="n">
        <x:v>0</x:v>
      </x:c>
      <x:c r="H332" s="10" t="str">
        <x:f>IF(G332="","",G332/12)</x:f>
      </x:c>
      <x:c r="I332" s="10" t="n">
        <x:v>0</x:v>
      </x:c>
      <x:c r="J332" s="10" t="str">
        <x:f>IF(H332="","",I332-H332)</x:f>
      </x:c>
      <x:c r="K332" s="11" t="str">
        <x:f>IF(H332&gt;0,I332/H332,"")</x:f>
      </x:c>
      <x:c r="L332" s="12" t="n">
        <x:v>0</x:v>
      </x:c>
      <x:c r="M332" s="12" t="n">
        <x:v>0</x:v>
      </x:c>
      <x:c r="N332" s="12" t="n">
        <x:f>M332-L332</x:f>
        <x:v>0</x:v>
      </x:c>
      <x:c r="O332" s="3" t="str">
        <x:v>Anexo IX</x:v>
      </x:c>
    </x:row>
    <x:row r="333" ht="34" customHeight="1">
      <x:c r="A333" s="3" t="str">
        <x:v>Junho</x:v>
      </x:c>
      <x:c r="B333" s="3" t="str">
        <x:v>O&amp;M</x:v>
      </x:c>
      <x:c r="C333" s="3" t="str">
        <x:v>PRODUÇÃO</x:v>
      </x:c>
      <x:c r="D333" s="3" t="str">
        <x:v>5021000152</x:v>
      </x:c>
      <x:c r="E333" s="9" t="str">
        <x:v>RET ESTR PRI 2/3F ANC/AMA DP S/CRUZ LM</x:v>
      </x:c>
      <x:c r="F333" s="3" t="str">
        <x:v>CONJUNTO</x:v>
      </x:c>
      <x:c r="G333" s="10" t="n">
        <x:v>0</x:v>
      </x:c>
      <x:c r="H333" s="10" t="str">
        <x:f>IF(G333="","",G333/12)</x:f>
      </x:c>
      <x:c r="I333" s="10" t="n">
        <x:v>0</x:v>
      </x:c>
      <x:c r="J333" s="10" t="str">
        <x:f>IF(H333="","",I333-H333)</x:f>
      </x:c>
      <x:c r="K333" s="11" t="str">
        <x:f>IF(H333&gt;0,I333/H333,"")</x:f>
      </x:c>
      <x:c r="L333" s="12" t="n">
        <x:v>0</x:v>
      </x:c>
      <x:c r="M333" s="12" t="n">
        <x:v>0</x:v>
      </x:c>
      <x:c r="N333" s="12" t="n">
        <x:f>M333-L333</x:f>
        <x:v>0</x:v>
      </x:c>
      <x:c r="O333" s="3" t="str">
        <x:v>Anexo IX</x:v>
      </x:c>
    </x:row>
    <x:row r="334" ht="34" customHeight="1">
      <x:c r="A334" s="3" t="str">
        <x:v>Junho</x:v>
      </x:c>
      <x:c r="B334" s="3" t="str">
        <x:v>O&amp;M</x:v>
      </x:c>
      <x:c r="C334" s="3" t="str">
        <x:v>PRODUÇÃO</x:v>
      </x:c>
      <x:c r="D334" s="3" t="str">
        <x:v>5021000156</x:v>
      </x:c>
      <x:c r="E334" s="9" t="str">
        <x:v>RET ESTR PRI 2/3F ANC/AMA S/CRUZ HTE LM</x:v>
      </x:c>
      <x:c r="F334" s="3" t="str">
        <x:v>CONJUNTO</x:v>
      </x:c>
      <x:c r="G334" s="10" t="n">
        <x:v>0</x:v>
      </x:c>
      <x:c r="H334" s="10" t="str">
        <x:f>IF(G334="","",G334/12)</x:f>
      </x:c>
      <x:c r="I334" s="10" t="n">
        <x:v>0</x:v>
      </x:c>
      <x:c r="J334" s="10" t="str">
        <x:f>IF(H334="","",I334-H334)</x:f>
      </x:c>
      <x:c r="K334" s="11" t="str">
        <x:f>IF(H334&gt;0,I334/H334,"")</x:f>
      </x:c>
      <x:c r="L334" s="12" t="n">
        <x:v>0</x:v>
      </x:c>
      <x:c r="M334" s="12" t="n">
        <x:v>0</x:v>
      </x:c>
      <x:c r="N334" s="12" t="n">
        <x:f>M334-L334</x:f>
        <x:v>0</x:v>
      </x:c>
      <x:c r="O334" s="3" t="str">
        <x:v>Anexo IX</x:v>
      </x:c>
    </x:row>
    <x:row r="335" ht="34" customHeight="1">
      <x:c r="A335" s="3" t="str">
        <x:v>Junho</x:v>
      </x:c>
      <x:c r="B335" s="3" t="str">
        <x:v>O&amp;M</x:v>
      </x:c>
      <x:c r="C335" s="3" t="str">
        <x:v>PRODUÇÃO</x:v>
      </x:c>
      <x:c r="D335" s="3" t="str">
        <x:v>5021200045</x:v>
      </x:c>
      <x:c r="E335" s="9" t="str">
        <x:v>RET ISOLADOR ROLDANA LM</x:v>
      </x:c>
      <x:c r="F335" s="3" t="str">
        <x:v>UNIDADE</x:v>
      </x:c>
      <x:c r="G335" s="10" t="n">
        <x:v>0</x:v>
      </x:c>
      <x:c r="H335" s="10" t="str">
        <x:f>IF(G335="","",G335/12)</x:f>
      </x:c>
      <x:c r="I335" s="10" t="n">
        <x:v>4</x:v>
      </x:c>
      <x:c r="J335" s="10" t="str">
        <x:f>IF(H335="","",I335-H335)</x:f>
      </x:c>
      <x:c r="K335" s="11" t="str">
        <x:f>IF(H335&gt;0,I335/H335,"")</x:f>
      </x:c>
      <x:c r="L335" s="12" t="n">
        <x:v>0</x:v>
      </x:c>
      <x:c r="M335" s="12" t="n">
        <x:v>946.44</x:v>
      </x:c>
      <x:c r="N335" s="12" t="n">
        <x:f>M335-L335</x:f>
        <x:v>946.44</x:v>
      </x:c>
      <x:c r="O335" s="3" t="str">
        <x:v>Anexo IX</x:v>
      </x:c>
    </x:row>
    <x:row r="336" ht="34" customHeight="1">
      <x:c r="A336" s="3" t="str">
        <x:v>Junho</x:v>
      </x:c>
      <x:c r="B336" s="3" t="str">
        <x:v>O&amp;M</x:v>
      </x:c>
      <x:c r="C336" s="3" t="str">
        <x:v>PRODUÇÃO</x:v>
      </x:c>
      <x:c r="D336" s="3" t="str">
        <x:v>5025300165</x:v>
      </x:c>
      <x:c r="E336" s="9" t="str">
        <x:v>RET ESTR CP PARA-RAIOS MT LM</x:v>
      </x:c>
      <x:c r="F336" s="3" t="str">
        <x:v>CONJUNTO</x:v>
      </x:c>
      <x:c r="G336" s="10" t="n">
        <x:v>0</x:v>
      </x:c>
      <x:c r="H336" s="10" t="str">
        <x:f>IF(G336="","",G336/12)</x:f>
      </x:c>
      <x:c r="I336" s="10" t="n">
        <x:v>0</x:v>
      </x:c>
      <x:c r="J336" s="10" t="str">
        <x:f>IF(H336="","",I336-H336)</x:f>
      </x:c>
      <x:c r="K336" s="11" t="str">
        <x:f>IF(H336&gt;0,I336/H336,"")</x:f>
      </x:c>
      <x:c r="L336" s="12" t="n">
        <x:v>0</x:v>
      </x:c>
      <x:c r="M336" s="12" t="n">
        <x:v>0</x:v>
      </x:c>
      <x:c r="N336" s="12" t="n">
        <x:f>M336-L336</x:f>
        <x:v>0</x:v>
      </x:c>
      <x:c r="O336" s="3" t="str">
        <x:v>Anexo IX</x:v>
      </x:c>
    </x:row>
    <x:row r="337" ht="34" customHeight="1">
      <x:c r="A337" s="3" t="str">
        <x:v>Junho</x:v>
      </x:c>
      <x:c r="B337" s="3" t="str">
        <x:v>O&amp;M</x:v>
      </x:c>
      <x:c r="C337" s="3" t="str">
        <x:v>PRODUÇÃO</x:v>
      </x:c>
      <x:c r="D337" s="3" t="str">
        <x:v>5022000268</x:v>
      </x:c>
      <x:c r="E337" s="9" t="str">
        <x:v>INST COND ISOL MT ATE 3X185MM²+3/8" LM</x:v>
      </x:c>
      <x:c r="F337" s="3" t="str">
        <x:v>METRO</x:v>
      </x:c>
      <x:c r="G337" s="10" t="n">
        <x:v>0</x:v>
      </x:c>
      <x:c r="H337" s="10" t="str">
        <x:f>IF(G337="","",G337/12)</x:f>
      </x:c>
      <x:c r="I337" s="10" t="n">
        <x:v>0</x:v>
      </x:c>
      <x:c r="J337" s="10" t="str">
        <x:f>IF(H337="","",I337-H337)</x:f>
      </x:c>
      <x:c r="K337" s="11" t="str">
        <x:f>IF(H337&gt;0,I337/H337,"")</x:f>
      </x:c>
      <x:c r="L337" s="12" t="n">
        <x:v>0</x:v>
      </x:c>
      <x:c r="M337" s="12" t="n">
        <x:v>0</x:v>
      </x:c>
      <x:c r="N337" s="12" t="n">
        <x:f>M337-L337</x:f>
        <x:v>0</x:v>
      </x:c>
      <x:c r="O337" s="3" t="str">
        <x:v>Anexo IX</x:v>
      </x:c>
    </x:row>
    <x:row r="338" ht="34" customHeight="1">
      <x:c r="A338" s="3" t="str">
        <x:v>Junho</x:v>
      </x:c>
      <x:c r="B338" s="3" t="str">
        <x:v>O&amp;M</x:v>
      </x:c>
      <x:c r="C338" s="3" t="str">
        <x:v>PRODUÇÃO</x:v>
      </x:c>
      <x:c r="D338" s="3" t="str">
        <x:v>5022000269</x:v>
      </x:c>
      <x:c r="E338" s="9" t="str">
        <x:v>RET COND ISOL MT ATE 3X185MM²+3/8" LM</x:v>
      </x:c>
      <x:c r="F338" s="3" t="str">
        <x:v>METRO</x:v>
      </x:c>
      <x:c r="G338" s="10" t="n">
        <x:v>0</x:v>
      </x:c>
      <x:c r="H338" s="10" t="str">
        <x:f>IF(G338="","",G338/12)</x:f>
      </x:c>
      <x:c r="I338" s="10" t="n">
        <x:v>0</x:v>
      </x:c>
      <x:c r="J338" s="10" t="str">
        <x:f>IF(H338="","",I338-H338)</x:f>
      </x:c>
      <x:c r="K338" s="11" t="str">
        <x:f>IF(H338&gt;0,I338/H338,"")</x:f>
      </x:c>
      <x:c r="L338" s="12" t="n">
        <x:v>0</x:v>
      </x:c>
      <x:c r="M338" s="12" t="n">
        <x:v>0</x:v>
      </x:c>
      <x:c r="N338" s="12" t="n">
        <x:f>M338-L338</x:f>
        <x:v>0</x:v>
      </x:c>
      <x:c r="O338" s="3" t="str">
        <x:v>Anexo IX</x:v>
      </x:c>
    </x:row>
    <x:row r="339" ht="34" customHeight="1">
      <x:c r="A339" s="3" t="str">
        <x:v>Junho</x:v>
      </x:c>
      <x:c r="B339" s="3" t="str">
        <x:v>O&amp;M</x:v>
      </x:c>
      <x:c r="C339" s="3" t="str">
        <x:v>PRODUÇÃO</x:v>
      </x:c>
      <x:c r="D339" s="3" t="str">
        <x:v>5022000270</x:v>
      </x:c>
      <x:c r="E339" s="9" t="str">
        <x:v>INST COND ISOL BT &lt;= 1X25MM² POST MET LM</x:v>
      </x:c>
      <x:c r="F339" s="3" t="str">
        <x:v>METRO</x:v>
      </x:c>
      <x:c r="G339" s="10" t="n">
        <x:v>0</x:v>
      </x:c>
      <x:c r="H339" s="10" t="str">
        <x:f>IF(G339="","",G339/12)</x:f>
      </x:c>
      <x:c r="I339" s="10" t="n">
        <x:v>0</x:v>
      </x:c>
      <x:c r="J339" s="10" t="str">
        <x:f>IF(H339="","",I339-H339)</x:f>
      </x:c>
      <x:c r="K339" s="11" t="str">
        <x:f>IF(H339&gt;0,I339/H339,"")</x:f>
      </x:c>
      <x:c r="L339" s="12" t="n">
        <x:v>0</x:v>
      </x:c>
      <x:c r="M339" s="12" t="n">
        <x:v>0</x:v>
      </x:c>
      <x:c r="N339" s="12" t="n">
        <x:f>M339-L339</x:f>
        <x:v>0</x:v>
      </x:c>
      <x:c r="O339" s="3" t="str">
        <x:v>Anexo IX</x:v>
      </x:c>
    </x:row>
    <x:row r="340" ht="34" customHeight="1">
      <x:c r="A340" s="3" t="str">
        <x:v>Junho</x:v>
      </x:c>
      <x:c r="B340" s="3" t="str">
        <x:v>O&amp;M</x:v>
      </x:c>
      <x:c r="C340" s="3" t="str">
        <x:v>PRODUÇÃO</x:v>
      </x:c>
      <x:c r="D340" s="3" t="str">
        <x:v>5022000271</x:v>
      </x:c>
      <x:c r="E340" s="9" t="str">
        <x:v>RET COND ISOL BT &lt;= 1X25MM² POST MET LM</x:v>
      </x:c>
      <x:c r="F340" s="3" t="str">
        <x:v>METRO</x:v>
      </x:c>
      <x:c r="G340" s="10" t="n">
        <x:v>0</x:v>
      </x:c>
      <x:c r="H340" s="10" t="str">
        <x:f>IF(G340="","",G340/12)</x:f>
      </x:c>
      <x:c r="I340" s="10" t="n">
        <x:v>0</x:v>
      </x:c>
      <x:c r="J340" s="10" t="str">
        <x:f>IF(H340="","",I340-H340)</x:f>
      </x:c>
      <x:c r="K340" s="11" t="str">
        <x:f>IF(H340&gt;0,I340/H340,"")</x:f>
      </x:c>
      <x:c r="L340" s="12" t="n">
        <x:v>0</x:v>
      </x:c>
      <x:c r="M340" s="12" t="n">
        <x:v>0</x:v>
      </x:c>
      <x:c r="N340" s="12" t="n">
        <x:f>M340-L340</x:f>
        <x:v>0</x:v>
      </x:c>
      <x:c r="O340" s="3" t="str">
        <x:v>Anexo IX</x:v>
      </x:c>
    </x:row>
    <x:row r="341" ht="34" customHeight="1">
      <x:c r="A341" s="3" t="str">
        <x:v>Junho</x:v>
      </x:c>
      <x:c r="B341" s="3" t="str">
        <x:v>O&amp;M</x:v>
      </x:c>
      <x:c r="C341" s="3" t="str">
        <x:v>PRODUÇÃO</x:v>
      </x:c>
      <x:c r="D341" s="3" t="str">
        <x:v>5022000272</x:v>
      </x:c>
      <x:c r="E341" s="9" t="str">
        <x:v>INST COND ISOL BT &lt;= 2X25MM² POST MET LM</x:v>
      </x:c>
      <x:c r="F341" s="3" t="str">
        <x:v>METRO</x:v>
      </x:c>
      <x:c r="G341" s="10" t="n">
        <x:v>0</x:v>
      </x:c>
      <x:c r="H341" s="10" t="str">
        <x:f>IF(G341="","",G341/12)</x:f>
      </x:c>
      <x:c r="I341" s="10" t="n">
        <x:v>0</x:v>
      </x:c>
      <x:c r="J341" s="10" t="str">
        <x:f>IF(H341="","",I341-H341)</x:f>
      </x:c>
      <x:c r="K341" s="11" t="str">
        <x:f>IF(H341&gt;0,I341/H341,"")</x:f>
      </x:c>
      <x:c r="L341" s="12" t="n">
        <x:v>0</x:v>
      </x:c>
      <x:c r="M341" s="12" t="n">
        <x:v>0</x:v>
      </x:c>
      <x:c r="N341" s="12" t="n">
        <x:f>M341-L341</x:f>
        <x:v>0</x:v>
      </x:c>
      <x:c r="O341" s="3" t="str">
        <x:v>Anexo IX</x:v>
      </x:c>
    </x:row>
    <x:row r="342" ht="34" customHeight="1">
      <x:c r="A342" s="3" t="str">
        <x:v>Junho</x:v>
      </x:c>
      <x:c r="B342" s="3" t="str">
        <x:v>O&amp;M</x:v>
      </x:c>
      <x:c r="C342" s="3" t="str">
        <x:v>PRODUÇÃO</x:v>
      </x:c>
      <x:c r="D342" s="3" t="str">
        <x:v>5022000273</x:v>
      </x:c>
      <x:c r="E342" s="9" t="str">
        <x:v>RET COND ISOL BT &lt;= 2X25MM² POST MET LM</x:v>
      </x:c>
      <x:c r="F342" s="3" t="str">
        <x:v>METRO</x:v>
      </x:c>
      <x:c r="G342" s="10" t="n">
        <x:v>0</x:v>
      </x:c>
      <x:c r="H342" s="10" t="str">
        <x:f>IF(G342="","",G342/12)</x:f>
      </x:c>
      <x:c r="I342" s="10" t="n">
        <x:v>0</x:v>
      </x:c>
      <x:c r="J342" s="10" t="str">
        <x:f>IF(H342="","",I342-H342)</x:f>
      </x:c>
      <x:c r="K342" s="11" t="str">
        <x:f>IF(H342&gt;0,I342/H342,"")</x:f>
      </x:c>
      <x:c r="L342" s="12" t="n">
        <x:v>0</x:v>
      </x:c>
      <x:c r="M342" s="12" t="n">
        <x:v>0</x:v>
      </x:c>
      <x:c r="N342" s="12" t="n">
        <x:f>M342-L342</x:f>
        <x:v>0</x:v>
      </x:c>
      <x:c r="O342" s="3" t="str">
        <x:v>Anexo IX</x:v>
      </x:c>
    </x:row>
    <x:row r="343" ht="34" customHeight="1">
      <x:c r="A343" s="3" t="str">
        <x:v>Junho</x:v>
      </x:c>
      <x:c r="B343" s="3" t="str">
        <x:v>O&amp;M</x:v>
      </x:c>
      <x:c r="C343" s="3" t="str">
        <x:v>PRODUÇÃO</x:v>
      </x:c>
      <x:c r="D343" s="3" t="str">
        <x:v>5021000161</x:v>
      </x:c>
      <x:c r="E343" s="9" t="str">
        <x:v>RET ESTR PRI RDC ANCORAGEM SIMPLES LM</x:v>
      </x:c>
      <x:c r="F343" s="3" t="str">
        <x:v>CONJUNTO</x:v>
      </x:c>
      <x:c r="G343" s="10" t="n">
        <x:v>0</x:v>
      </x:c>
      <x:c r="H343" s="10" t="str">
        <x:f>IF(G343="","",G343/12)</x:f>
      </x:c>
      <x:c r="I343" s="10" t="n">
        <x:v>0</x:v>
      </x:c>
      <x:c r="J343" s="10" t="str">
        <x:f>IF(H343="","",I343-H343)</x:f>
      </x:c>
      <x:c r="K343" s="11" t="str">
        <x:f>IF(H343&gt;0,I343/H343,"")</x:f>
      </x:c>
      <x:c r="L343" s="12" t="n">
        <x:v>0</x:v>
      </x:c>
      <x:c r="M343" s="12" t="n">
        <x:v>0</x:v>
      </x:c>
      <x:c r="N343" s="12" t="n">
        <x:f>M343-L343</x:f>
        <x:v>0</x:v>
      </x:c>
      <x:c r="O343" s="3" t="str">
        <x:v>Anexo IX</x:v>
      </x:c>
    </x:row>
    <x:row r="344" ht="34" customHeight="1">
      <x:c r="A344" s="3" t="str">
        <x:v>Junho</x:v>
      </x:c>
      <x:c r="B344" s="3" t="str">
        <x:v>O&amp;M</x:v>
      </x:c>
      <x:c r="C344" s="3" t="str">
        <x:v>PRODUÇÃO</x:v>
      </x:c>
      <x:c r="D344" s="3" t="str">
        <x:v>5021000163</x:v>
      </x:c>
      <x:c r="E344" s="9" t="str">
        <x:v>RET ESTR PRI RDC ANCORAGEM DUPLA LM</x:v>
      </x:c>
      <x:c r="F344" s="3" t="str">
        <x:v>CONJUNTO</x:v>
      </x:c>
      <x:c r="G344" s="10" t="n">
        <x:v>0</x:v>
      </x:c>
      <x:c r="H344" s="10" t="str">
        <x:f>IF(G344="","",G344/12)</x:f>
      </x:c>
      <x:c r="I344" s="10" t="n">
        <x:v>0</x:v>
      </x:c>
      <x:c r="J344" s="10" t="str">
        <x:f>IF(H344="","",I344-H344)</x:f>
      </x:c>
      <x:c r="K344" s="11" t="str">
        <x:f>IF(H344&gt;0,I344/H344,"")</x:f>
      </x:c>
      <x:c r="L344" s="12" t="n">
        <x:v>0</x:v>
      </x:c>
      <x:c r="M344" s="12" t="n">
        <x:v>0</x:v>
      </x:c>
      <x:c r="N344" s="12" t="n">
        <x:f>M344-L344</x:f>
        <x:v>0</x:v>
      </x:c>
      <x:c r="O344" s="3" t="str">
        <x:v>Anexo IX</x:v>
      </x:c>
    </x:row>
    <x:row r="345" ht="34" customHeight="1">
      <x:c r="A345" s="3" t="str">
        <x:v>Junho</x:v>
      </x:c>
      <x:c r="B345" s="3" t="str">
        <x:v>O&amp;M</x:v>
      </x:c>
      <x:c r="C345" s="3" t="str">
        <x:v>PRODUÇÃO</x:v>
      </x:c>
      <x:c r="D345" s="3" t="str">
        <x:v>5021000165</x:v>
      </x:c>
      <x:c r="E345" s="9" t="str">
        <x:v>RET ESTR PRI RDC N3S-CE LM</x:v>
      </x:c>
      <x:c r="F345" s="3" t="str">
        <x:v>CONJUNTO</x:v>
      </x:c>
      <x:c r="G345" s="10" t="n">
        <x:v>0</x:v>
      </x:c>
      <x:c r="H345" s="10" t="str">
        <x:f>IF(G345="","",G345/12)</x:f>
      </x:c>
      <x:c r="I345" s="10" t="n">
        <x:v>0</x:v>
      </x:c>
      <x:c r="J345" s="10" t="str">
        <x:f>IF(H345="","",I345-H345)</x:f>
      </x:c>
      <x:c r="K345" s="11" t="str">
        <x:f>IF(H345&gt;0,I345/H345,"")</x:f>
      </x:c>
      <x:c r="L345" s="12" t="n">
        <x:v>0</x:v>
      </x:c>
      <x:c r="M345" s="12" t="n">
        <x:v>0</x:v>
      </x:c>
      <x:c r="N345" s="12" t="n">
        <x:f>M345-L345</x:f>
        <x:v>0</x:v>
      </x:c>
      <x:c r="O345" s="3" t="str">
        <x:v>Anexo IX</x:v>
      </x:c>
    </x:row>
    <x:row r="346" ht="34" customHeight="1">
      <x:c r="A346" s="3" t="str">
        <x:v>Junho</x:v>
      </x:c>
      <x:c r="B346" s="3" t="str">
        <x:v>O&amp;M</x:v>
      </x:c>
      <x:c r="C346" s="3" t="str">
        <x:v>PRODUÇÃO</x:v>
      </x:c>
      <x:c r="D346" s="3" t="str">
        <x:v>5021000166</x:v>
      </x:c>
      <x:c r="E346" s="9" t="str">
        <x:v>INST ESTR PRI RDC N3S-CE-PR LM</x:v>
      </x:c>
      <x:c r="F346" s="3" t="str">
        <x:v>CONJUNTO</x:v>
      </x:c>
      <x:c r="G346" s="10" t="n">
        <x:v>0</x:v>
      </x:c>
      <x:c r="H346" s="10" t="str">
        <x:f>IF(G346="","",G346/12)</x:f>
      </x:c>
      <x:c r="I346" s="10" t="n">
        <x:v>1</x:v>
      </x:c>
      <x:c r="J346" s="10" t="str">
        <x:f>IF(H346="","",I346-H346)</x:f>
      </x:c>
      <x:c r="K346" s="11" t="str">
        <x:f>IF(H346&gt;0,I346/H346,"")</x:f>
      </x:c>
      <x:c r="L346" s="12" t="n">
        <x:v>0</x:v>
      </x:c>
      <x:c r="M346" s="12" t="n">
        <x:v>1332.63</x:v>
      </x:c>
      <x:c r="N346" s="12" t="n">
        <x:f>M346-L346</x:f>
        <x:v>1332.63</x:v>
      </x:c>
      <x:c r="O346" s="3" t="str">
        <x:v>Anexo IX</x:v>
      </x:c>
    </x:row>
    <x:row r="347" ht="34" customHeight="1">
      <x:c r="A347" s="3" t="str">
        <x:v>Junho</x:v>
      </x:c>
      <x:c r="B347" s="3" t="str">
        <x:v>O&amp;M</x:v>
      </x:c>
      <x:c r="C347" s="3" t="str">
        <x:v>PRODUÇÃO</x:v>
      </x:c>
      <x:c r="D347" s="3" t="str">
        <x:v>5021000167</x:v>
      </x:c>
      <x:c r="E347" s="9" t="str">
        <x:v>RET ESTR PRI RDC N3S-CE-PR LM</x:v>
      </x:c>
      <x:c r="F347" s="3" t="str">
        <x:v>CONJUNTO</x:v>
      </x:c>
      <x:c r="G347" s="10" t="n">
        <x:v>0</x:v>
      </x:c>
      <x:c r="H347" s="10" t="str">
        <x:f>IF(G347="","",G347/12)</x:f>
      </x:c>
      <x:c r="I347" s="10" t="n">
        <x:v>0</x:v>
      </x:c>
      <x:c r="J347" s="10" t="str">
        <x:f>IF(H347="","",I347-H347)</x:f>
      </x:c>
      <x:c r="K347" s="11" t="str">
        <x:f>IF(H347&gt;0,I347/H347,"")</x:f>
      </x:c>
      <x:c r="L347" s="12" t="n">
        <x:v>0</x:v>
      </x:c>
      <x:c r="M347" s="12" t="n">
        <x:v>0</x:v>
      </x:c>
      <x:c r="N347" s="12" t="n">
        <x:f>M347-L347</x:f>
        <x:v>0</x:v>
      </x:c>
      <x:c r="O347" s="3" t="str">
        <x:v>Anexo IX</x:v>
      </x:c>
    </x:row>
    <x:row r="348" ht="34" customHeight="1">
      <x:c r="A348" s="3" t="str">
        <x:v>Junho</x:v>
      </x:c>
      <x:c r="B348" s="3" t="str">
        <x:v>O&amp;M</x:v>
      </x:c>
      <x:c r="C348" s="3" t="str">
        <x:v>PRODUÇÃO</x:v>
      </x:c>
      <x:c r="D348" s="3" t="str">
        <x:v>5021000169</x:v>
      </x:c>
      <x:c r="E348" s="9" t="str">
        <x:v>RET ESTR PRI RDC DN-CE LM</x:v>
      </x:c>
      <x:c r="F348" s="3" t="str">
        <x:v>CONJUNTO</x:v>
      </x:c>
      <x:c r="G348" s="10" t="n">
        <x:v>0</x:v>
      </x:c>
      <x:c r="H348" s="10" t="str">
        <x:f>IF(G348="","",G348/12)</x:f>
      </x:c>
      <x:c r="I348" s="10" t="n">
        <x:v>0</x:v>
      </x:c>
      <x:c r="J348" s="10" t="str">
        <x:f>IF(H348="","",I348-H348)</x:f>
      </x:c>
      <x:c r="K348" s="11" t="str">
        <x:f>IF(H348&gt;0,I348/H348,"")</x:f>
      </x:c>
      <x:c r="L348" s="12" t="n">
        <x:v>0</x:v>
      </x:c>
      <x:c r="M348" s="12" t="n">
        <x:v>0</x:v>
      </x:c>
      <x:c r="N348" s="12" t="n">
        <x:f>M348-L348</x:f>
        <x:v>0</x:v>
      </x:c>
      <x:c r="O348" s="3" t="str">
        <x:v>Anexo IX</x:v>
      </x:c>
    </x:row>
    <x:row r="349" ht="34" customHeight="1">
      <x:c r="A349" s="3" t="str">
        <x:v>Junho</x:v>
      </x:c>
      <x:c r="B349" s="3" t="str">
        <x:v>O&amp;M</x:v>
      </x:c>
      <x:c r="C349" s="3" t="str">
        <x:v>PRODUÇÃO</x:v>
      </x:c>
      <x:c r="D349" s="3" t="str">
        <x:v>5021000170</x:v>
      </x:c>
      <x:c r="E349" s="9" t="str">
        <x:v>INST ESTR PRI RDC CE-DS/TS LM</x:v>
      </x:c>
      <x:c r="F349" s="3" t="str">
        <x:v>CONJUNTO</x:v>
      </x:c>
      <x:c r="G349" s="10" t="n">
        <x:v>0</x:v>
      </x:c>
      <x:c r="H349" s="10" t="str">
        <x:f>IF(G349="","",G349/12)</x:f>
      </x:c>
      <x:c r="I349" s="10" t="n">
        <x:v>0</x:v>
      </x:c>
      <x:c r="J349" s="10" t="str">
        <x:f>IF(H349="","",I349-H349)</x:f>
      </x:c>
      <x:c r="K349" s="11" t="str">
        <x:f>IF(H349&gt;0,I349/H349,"")</x:f>
      </x:c>
      <x:c r="L349" s="12" t="n">
        <x:v>0</x:v>
      </x:c>
      <x:c r="M349" s="12" t="n">
        <x:v>0</x:v>
      </x:c>
      <x:c r="N349" s="12" t="n">
        <x:f>M349-L349</x:f>
        <x:v>0</x:v>
      </x:c>
      <x:c r="O349" s="3" t="str">
        <x:v>Anexo IX</x:v>
      </x:c>
    </x:row>
    <x:row r="350" ht="34" customHeight="1">
      <x:c r="A350" s="3" t="str">
        <x:v>Junho</x:v>
      </x:c>
      <x:c r="B350" s="3" t="str">
        <x:v>O&amp;M</x:v>
      </x:c>
      <x:c r="C350" s="3" t="str">
        <x:v>PRODUÇÃO</x:v>
      </x:c>
      <x:c r="D350" s="3" t="str">
        <x:v>5021000171</x:v>
      </x:c>
      <x:c r="E350" s="9" t="str">
        <x:v>RET ESTR PRI RDC CE-DS/TS LM</x:v>
      </x:c>
      <x:c r="F350" s="3" t="str">
        <x:v>CONJUNTO</x:v>
      </x:c>
      <x:c r="G350" s="10" t="n">
        <x:v>0</x:v>
      </x:c>
      <x:c r="H350" s="10" t="str">
        <x:f>IF(G350="","",G350/12)</x:f>
      </x:c>
      <x:c r="I350" s="10" t="n">
        <x:v>0</x:v>
      </x:c>
      <x:c r="J350" s="10" t="str">
        <x:f>IF(H350="","",I350-H350)</x:f>
      </x:c>
      <x:c r="K350" s="11" t="str">
        <x:f>IF(H350&gt;0,I350/H350,"")</x:f>
      </x:c>
      <x:c r="L350" s="12" t="n">
        <x:v>0</x:v>
      </x:c>
      <x:c r="M350" s="12" t="n">
        <x:v>0</x:v>
      </x:c>
      <x:c r="N350" s="12" t="n">
        <x:f>M350-L350</x:f>
        <x:v>0</x:v>
      </x:c>
      <x:c r="O350" s="3" t="str">
        <x:v>Anexo IX</x:v>
      </x:c>
    </x:row>
    <x:row r="351" ht="34" customHeight="1">
      <x:c r="A351" s="3" t="str">
        <x:v>Junho</x:v>
      </x:c>
      <x:c r="B351" s="3" t="str">
        <x:v>O&amp;M</x:v>
      </x:c>
      <x:c r="C351" s="3" t="str">
        <x:v>PRODUÇÃO</x:v>
      </x:c>
      <x:c r="D351" s="3" t="str">
        <x:v>5020000114</x:v>
      </x:c>
      <x:c r="E351" s="9" t="str">
        <x:v>INST DEFENSA CONC POSTE RETANG LM</x:v>
      </x:c>
      <x:c r="F351" s="3" t="str">
        <x:v>UNIDADE</x:v>
      </x:c>
      <x:c r="G351" s="10" t="n">
        <x:v>0</x:v>
      </x:c>
      <x:c r="H351" s="10" t="str">
        <x:f>IF(G351="","",G351/12)</x:f>
      </x:c>
      <x:c r="I351" s="10" t="n">
        <x:v>0</x:v>
      </x:c>
      <x:c r="J351" s="10" t="str">
        <x:f>IF(H351="","",I351-H351)</x:f>
      </x:c>
      <x:c r="K351" s="11" t="str">
        <x:f>IF(H351&gt;0,I351/H351,"")</x:f>
      </x:c>
      <x:c r="L351" s="12" t="n">
        <x:v>0</x:v>
      </x:c>
      <x:c r="M351" s="12" t="n">
        <x:v>0</x:v>
      </x:c>
      <x:c r="N351" s="12" t="n">
        <x:f>M351-L351</x:f>
        <x:v>0</x:v>
      </x:c>
      <x:c r="O351" s="3" t="str">
        <x:v>Anexo IX</x:v>
      </x:c>
    </x:row>
    <x:row r="352" ht="34" customHeight="1">
      <x:c r="A352" s="3" t="str">
        <x:v>Junho</x:v>
      </x:c>
      <x:c r="B352" s="3" t="str">
        <x:v>O&amp;M</x:v>
      </x:c>
      <x:c r="C352" s="3" t="str">
        <x:v>PRODUÇÃO</x:v>
      </x:c>
      <x:c r="D352" s="3" t="str">
        <x:v>5020000115</x:v>
      </x:c>
      <x:c r="E352" s="9" t="str">
        <x:v>INST DEFENSA CONC MANILHA INT 120CM LM</x:v>
      </x:c>
      <x:c r="F352" s="3" t="str">
        <x:v>UNIDADE</x:v>
      </x:c>
      <x:c r="G352" s="10" t="n">
        <x:v>0</x:v>
      </x:c>
      <x:c r="H352" s="10" t="str">
        <x:f>IF(G352="","",G352/12)</x:f>
      </x:c>
      <x:c r="I352" s="10" t="n">
        <x:v>0</x:v>
      </x:c>
      <x:c r="J352" s="10" t="str">
        <x:f>IF(H352="","",I352-H352)</x:f>
      </x:c>
      <x:c r="K352" s="11" t="str">
        <x:f>IF(H352&gt;0,I352/H352,"")</x:f>
      </x:c>
      <x:c r="L352" s="12" t="n">
        <x:v>0</x:v>
      </x:c>
      <x:c r="M352" s="12" t="n">
        <x:v>0</x:v>
      </x:c>
      <x:c r="N352" s="12" t="n">
        <x:f>M352-L352</x:f>
        <x:v>0</x:v>
      </x:c>
      <x:c r="O352" s="3" t="str">
        <x:v>Anexo IX</x:v>
      </x:c>
    </x:row>
    <x:row r="353" ht="34" customHeight="1">
      <x:c r="A353" s="3" t="str">
        <x:v>Junho</x:v>
      </x:c>
      <x:c r="B353" s="3" t="str">
        <x:v>O&amp;M</x:v>
      </x:c>
      <x:c r="C353" s="3" t="str">
        <x:v>PRODUÇÃO</x:v>
      </x:c>
      <x:c r="D353" s="3" t="str">
        <x:v>5020000116</x:v>
      </x:c>
      <x:c r="E353" s="9" t="str">
        <x:v>INST DEFENSA CONC MANILH BIPART 120CM LM</x:v>
      </x:c>
      <x:c r="F353" s="3" t="str">
        <x:v>UNIDADE</x:v>
      </x:c>
      <x:c r="G353" s="10" t="n">
        <x:v>0</x:v>
      </x:c>
      <x:c r="H353" s="10" t="str">
        <x:f>IF(G353="","",G353/12)</x:f>
      </x:c>
      <x:c r="I353" s="10" t="n">
        <x:v>0</x:v>
      </x:c>
      <x:c r="J353" s="10" t="str">
        <x:f>IF(H353="","",I353-H353)</x:f>
      </x:c>
      <x:c r="K353" s="11" t="str">
        <x:f>IF(H353&gt;0,I353/H353,"")</x:f>
      </x:c>
      <x:c r="L353" s="12" t="n">
        <x:v>0</x:v>
      </x:c>
      <x:c r="M353" s="12" t="n">
        <x:v>0</x:v>
      </x:c>
      <x:c r="N353" s="12" t="n">
        <x:f>M353-L353</x:f>
        <x:v>0</x:v>
      </x:c>
      <x:c r="O353" s="3" t="str">
        <x:v>Anexo IX</x:v>
      </x:c>
    </x:row>
    <x:row r="354" ht="34" customHeight="1">
      <x:c r="A354" s="3" t="str">
        <x:v>Junho</x:v>
      </x:c>
      <x:c r="B354" s="3" t="str">
        <x:v>O&amp;M</x:v>
      </x:c>
      <x:c r="C354" s="3" t="str">
        <x:v>PRODUÇÃO</x:v>
      </x:c>
      <x:c r="D354" s="3" t="str">
        <x:v>5020000117</x:v>
      </x:c>
      <x:c r="E354" s="9" t="str">
        <x:v>INST DEFENSA MET TIPO GUARD RAIL RD</x:v>
      </x:c>
      <x:c r="F354" s="3" t="str">
        <x:v>CONJUNTO</x:v>
      </x:c>
      <x:c r="G354" s="10" t="n">
        <x:v>0</x:v>
      </x:c>
      <x:c r="H354" s="10" t="str">
        <x:f>IF(G354="","",G354/12)</x:f>
      </x:c>
      <x:c r="I354" s="10" t="n">
        <x:v>0</x:v>
      </x:c>
      <x:c r="J354" s="10" t="str">
        <x:f>IF(H354="","",I354-H354)</x:f>
      </x:c>
      <x:c r="K354" s="11" t="str">
        <x:f>IF(H354&gt;0,I354/H354,"")</x:f>
      </x:c>
      <x:c r="L354" s="12" t="n">
        <x:v>0</x:v>
      </x:c>
      <x:c r="M354" s="12" t="n">
        <x:v>0</x:v>
      </x:c>
      <x:c r="N354" s="12" t="n">
        <x:f>M354-L354</x:f>
        <x:v>0</x:v>
      </x:c>
      <x:c r="O354" s="3" t="str">
        <x:v>Anexo IX</x:v>
      </x:c>
    </x:row>
    <x:row r="355" ht="34" customHeight="1">
      <x:c r="A355" s="3" t="str">
        <x:v>Junho</x:v>
      </x:c>
      <x:c r="B355" s="3" t="str">
        <x:v>O&amp;M</x:v>
      </x:c>
      <x:c r="C355" s="3" t="str">
        <x:v>PRODUÇÃO</x:v>
      </x:c>
      <x:c r="D355" s="3" t="str">
        <x:v>5024000077</x:v>
      </x:c>
      <x:c r="E355" s="9" t="str">
        <x:v>INST CONJ MEDICAO ENCAPSULADO LM</x:v>
      </x:c>
      <x:c r="F355" s="3" t="str">
        <x:v>UNIDADE</x:v>
      </x:c>
      <x:c r="G355" s="10" t="n">
        <x:v>0</x:v>
      </x:c>
      <x:c r="H355" s="10" t="str">
        <x:f>IF(G355="","",G355/12)</x:f>
      </x:c>
      <x:c r="I355" s="10" t="n">
        <x:v>0</x:v>
      </x:c>
      <x:c r="J355" s="10" t="str">
        <x:f>IF(H355="","",I355-H355)</x:f>
      </x:c>
      <x:c r="K355" s="11" t="str">
        <x:f>IF(H355&gt;0,I355/H355,"")</x:f>
      </x:c>
      <x:c r="L355" s="12" t="n">
        <x:v>0</x:v>
      </x:c>
      <x:c r="M355" s="12" t="n">
        <x:v>0</x:v>
      </x:c>
      <x:c r="N355" s="12" t="n">
        <x:f>M355-L355</x:f>
        <x:v>0</x:v>
      </x:c>
      <x:c r="O355" s="3" t="str">
        <x:v>Anexo IX</x:v>
      </x:c>
    </x:row>
    <x:row r="356" ht="34" customHeight="1">
      <x:c r="A356" s="3" t="str">
        <x:v>Junho</x:v>
      </x:c>
      <x:c r="B356" s="3" t="str">
        <x:v>O&amp;M</x:v>
      </x:c>
      <x:c r="C356" s="3" t="str">
        <x:v>PRODUÇÃO</x:v>
      </x:c>
      <x:c r="D356" s="3" t="str">
        <x:v>5024000078</x:v>
      </x:c>
      <x:c r="E356" s="9" t="str">
        <x:v>RET CONJ MEDICAO ENCAPSULADO LM</x:v>
      </x:c>
      <x:c r="F356" s="3" t="str">
        <x:v>UNIDADE</x:v>
      </x:c>
      <x:c r="G356" s="10" t="n">
        <x:v>0</x:v>
      </x:c>
      <x:c r="H356" s="10" t="str">
        <x:f>IF(G356="","",G356/12)</x:f>
      </x:c>
      <x:c r="I356" s="10" t="n">
        <x:v>0</x:v>
      </x:c>
      <x:c r="J356" s="10" t="str">
        <x:f>IF(H356="","",I356-H356)</x:f>
      </x:c>
      <x:c r="K356" s="11" t="str">
        <x:f>IF(H356&gt;0,I356/H356,"")</x:f>
      </x:c>
      <x:c r="L356" s="12" t="n">
        <x:v>0</x:v>
      </x:c>
      <x:c r="M356" s="12" t="n">
        <x:v>0</x:v>
      </x:c>
      <x:c r="N356" s="12" t="n">
        <x:f>M356-L356</x:f>
        <x:v>0</x:v>
      </x:c>
      <x:c r="O356" s="3" t="str">
        <x:v>Anexo IX</x:v>
      </x:c>
    </x:row>
    <x:row r="357" ht="34" customHeight="1">
      <x:c r="A357" s="3" t="str">
        <x:v>Junho</x:v>
      </x:c>
      <x:c r="B357" s="3" t="str">
        <x:v>O&amp;M</x:v>
      </x:c>
      <x:c r="C357" s="3" t="str">
        <x:v>PRODUÇÃO</x:v>
      </x:c>
      <x:c r="D357" s="3" t="str">
        <x:v>5024000062</x:v>
      </x:c>
      <x:c r="E357" s="9" t="str">
        <x:v>INST MEDIDOR ELETRONICO LM</x:v>
      </x:c>
      <x:c r="F357" s="3" t="str">
        <x:v>UNIDADE</x:v>
      </x:c>
      <x:c r="G357" s="10" t="n">
        <x:v>0</x:v>
      </x:c>
      <x:c r="H357" s="10" t="str">
        <x:f>IF(G357="","",G357/12)</x:f>
      </x:c>
      <x:c r="I357" s="10" t="n">
        <x:v>0</x:v>
      </x:c>
      <x:c r="J357" s="10" t="str">
        <x:f>IF(H357="","",I357-H357)</x:f>
      </x:c>
      <x:c r="K357" s="11" t="str">
        <x:f>IF(H357&gt;0,I357/H357,"")</x:f>
      </x:c>
      <x:c r="L357" s="12" t="n">
        <x:v>0</x:v>
      </x:c>
      <x:c r="M357" s="12" t="n">
        <x:v>0</x:v>
      </x:c>
      <x:c r="N357" s="12" t="n">
        <x:f>M357-L357</x:f>
        <x:v>0</x:v>
      </x:c>
      <x:c r="O357" s="3" t="str">
        <x:v>Anexo IX</x:v>
      </x:c>
    </x:row>
    <x:row r="358" ht="34" customHeight="1">
      <x:c r="A358" s="3" t="str">
        <x:v>Junho</x:v>
      </x:c>
      <x:c r="B358" s="3" t="str">
        <x:v>O&amp;M</x:v>
      </x:c>
      <x:c r="C358" s="3" t="str">
        <x:v>PRODUÇÃO</x:v>
      </x:c>
      <x:c r="D358" s="3" t="str">
        <x:v>5024000063</x:v>
      </x:c>
      <x:c r="E358" s="9" t="str">
        <x:v>RET MEDIDOR ELETRONICO LM</x:v>
      </x:c>
      <x:c r="F358" s="3" t="str">
        <x:v>UNIDADE</x:v>
      </x:c>
      <x:c r="G358" s="10" t="n">
        <x:v>0</x:v>
      </x:c>
      <x:c r="H358" s="10" t="str">
        <x:f>IF(G358="","",G358/12)</x:f>
      </x:c>
      <x:c r="I358" s="10" t="n">
        <x:v>0</x:v>
      </x:c>
      <x:c r="J358" s="10" t="str">
        <x:f>IF(H358="","",I358-H358)</x:f>
      </x:c>
      <x:c r="K358" s="11" t="str">
        <x:f>IF(H358&gt;0,I358/H358,"")</x:f>
      </x:c>
      <x:c r="L358" s="12" t="n">
        <x:v>0</x:v>
      </x:c>
      <x:c r="M358" s="12" t="n">
        <x:v>0</x:v>
      </x:c>
      <x:c r="N358" s="12" t="n">
        <x:f>M358-L358</x:f>
        <x:v>0</x:v>
      </x:c>
      <x:c r="O358" s="3" t="str">
        <x:v>Anexo IX</x:v>
      </x:c>
    </x:row>
    <x:row r="359" ht="34" customHeight="1">
      <x:c r="A359" s="3" t="str">
        <x:v>Junho</x:v>
      </x:c>
      <x:c r="B359" s="3" t="str">
        <x:v>O&amp;M</x:v>
      </x:c>
      <x:c r="C359" s="3" t="str">
        <x:v>PRODUÇÃO</x:v>
      </x:c>
      <x:c r="D359" s="3" t="str">
        <x:v>5024000066</x:v>
      </x:c>
      <x:c r="E359" s="9" t="str">
        <x:v>NEGOCIAR E FINANCIAR PADRAO COMPLETO LM</x:v>
      </x:c>
      <x:c r="F359" s="3" t="str">
        <x:v>UNIDADE</x:v>
      </x:c>
      <x:c r="G359" s="10" t="n">
        <x:v>0</x:v>
      </x:c>
      <x:c r="H359" s="10" t="str">
        <x:f>IF(G359="","",G359/12)</x:f>
      </x:c>
      <x:c r="I359" s="10" t="n">
        <x:v>0</x:v>
      </x:c>
      <x:c r="J359" s="10" t="str">
        <x:f>IF(H359="","",I359-H359)</x:f>
      </x:c>
      <x:c r="K359" s="11" t="str">
        <x:f>IF(H359&gt;0,I359/H359,"")</x:f>
      </x:c>
      <x:c r="L359" s="12" t="n">
        <x:v>0</x:v>
      </x:c>
      <x:c r="M359" s="12" t="n">
        <x:v>0</x:v>
      </x:c>
      <x:c r="N359" s="12" t="n">
        <x:f>M359-L359</x:f>
        <x:v>0</x:v>
      </x:c>
      <x:c r="O359" s="3" t="str">
        <x:v>Anexo IX</x:v>
      </x:c>
    </x:row>
    <x:row r="360" ht="34" customHeight="1">
      <x:c r="A360" s="3" t="str">
        <x:v>Junho</x:v>
      </x:c>
      <x:c r="B360" s="3" t="str">
        <x:v>O&amp;M</x:v>
      </x:c>
      <x:c r="C360" s="3" t="str">
        <x:v>PRODUÇÃO</x:v>
      </x:c>
      <x:c r="D360" s="3" t="str">
        <x:v>5024000067</x:v>
      </x:c>
      <x:c r="E360" s="9" t="str">
        <x:v>INST KIT INSTALAC INTERNA RESIDENCIAL LM</x:v>
      </x:c>
      <x:c r="F360" s="3" t="str">
        <x:v>UNIDADE</x:v>
      </x:c>
      <x:c r="G360" s="10" t="n">
        <x:v>0</x:v>
      </x:c>
      <x:c r="H360" s="10" t="str">
        <x:f>IF(G360="","",G360/12)</x:f>
      </x:c>
      <x:c r="I360" s="10" t="n">
        <x:v>0</x:v>
      </x:c>
      <x:c r="J360" s="10" t="str">
        <x:f>IF(H360="","",I360-H360)</x:f>
      </x:c>
      <x:c r="K360" s="11" t="str">
        <x:f>IF(H360&gt;0,I360/H360,"")</x:f>
      </x:c>
      <x:c r="L360" s="12" t="n">
        <x:v>0</x:v>
      </x:c>
      <x:c r="M360" s="12" t="n">
        <x:v>0</x:v>
      </x:c>
      <x:c r="N360" s="12" t="n">
        <x:f>M360-L360</x:f>
        <x:v>0</x:v>
      </x:c>
      <x:c r="O360" s="3" t="str">
        <x:v>Anexo IX</x:v>
      </x:c>
    </x:row>
    <x:row r="361" ht="34" customHeight="1">
      <x:c r="A361" s="3" t="str">
        <x:v>Junho</x:v>
      </x:c>
      <x:c r="B361" s="3" t="str">
        <x:v>O&amp;M</x:v>
      </x:c>
      <x:c r="C361" s="3" t="str">
        <x:v>PRODUÇÃO</x:v>
      </x:c>
      <x:c r="D361" s="3" t="str">
        <x:v>5024000075</x:v>
      </x:c>
      <x:c r="E361" s="9" t="str">
        <x:v>INST CAIXA MEDICAO/PROTECAO NO POSTE LM</x:v>
      </x:c>
      <x:c r="F361" s="3" t="str">
        <x:v>UNIDADE</x:v>
      </x:c>
      <x:c r="G361" s="10" t="n">
        <x:v>0</x:v>
      </x:c>
      <x:c r="H361" s="10" t="str">
        <x:f>IF(G361="","",G361/12)</x:f>
      </x:c>
      <x:c r="I361" s="10" t="n">
        <x:v>0</x:v>
      </x:c>
      <x:c r="J361" s="10" t="str">
        <x:f>IF(H361="","",I361-H361)</x:f>
      </x:c>
      <x:c r="K361" s="11" t="str">
        <x:f>IF(H361&gt;0,I361/H361,"")</x:f>
      </x:c>
      <x:c r="L361" s="12" t="n">
        <x:v>0</x:v>
      </x:c>
      <x:c r="M361" s="12" t="n">
        <x:v>0</x:v>
      </x:c>
      <x:c r="N361" s="12" t="n">
        <x:f>M361-L361</x:f>
        <x:v>0</x:v>
      </x:c>
      <x:c r="O361" s="3" t="str">
        <x:v>Anexo IX</x:v>
      </x:c>
    </x:row>
    <x:row r="362" ht="34" customHeight="1">
      <x:c r="A362" s="3" t="str">
        <x:v>Junho</x:v>
      </x:c>
      <x:c r="B362" s="3" t="str">
        <x:v>O&amp;M</x:v>
      </x:c>
      <x:c r="C362" s="3" t="str">
        <x:v>PRODUÇÃO</x:v>
      </x:c>
      <x:c r="D362" s="3" t="str">
        <x:v>5024000079</x:v>
      </x:c>
      <x:c r="E362" s="9" t="str">
        <x:v>RET CAIXA MEDICAO/PROTECAO NO POSTE LM</x:v>
      </x:c>
      <x:c r="F362" s="3" t="str">
        <x:v>UNIDADE</x:v>
      </x:c>
      <x:c r="G362" s="10" t="n">
        <x:v>0</x:v>
      </x:c>
      <x:c r="H362" s="10" t="str">
        <x:f>IF(G362="","",G362/12)</x:f>
      </x:c>
      <x:c r="I362" s="10" t="n">
        <x:v>0</x:v>
      </x:c>
      <x:c r="J362" s="10" t="str">
        <x:f>IF(H362="","",I362-H362)</x:f>
      </x:c>
      <x:c r="K362" s="11" t="str">
        <x:f>IF(H362&gt;0,I362/H362,"")</x:f>
      </x:c>
      <x:c r="L362" s="12" t="n">
        <x:v>0</x:v>
      </x:c>
      <x:c r="M362" s="12" t="n">
        <x:v>0</x:v>
      </x:c>
      <x:c r="N362" s="12" t="n">
        <x:f>M362-L362</x:f>
        <x:v>0</x:v>
      </x:c>
      <x:c r="O362" s="3" t="str">
        <x:v>Anexo IX</x:v>
      </x:c>
    </x:row>
    <x:row r="363" ht="34" customHeight="1">
      <x:c r="A363" s="3" t="str">
        <x:v>Junho</x:v>
      </x:c>
      <x:c r="B363" s="3" t="str">
        <x:v>O&amp;M</x:v>
      </x:c>
      <x:c r="C363" s="3" t="str">
        <x:v>PRODUÇÃO</x:v>
      </x:c>
      <x:c r="D363" s="3" t="str">
        <x:v>5024000076</x:v>
      </x:c>
      <x:c r="E363" s="9" t="str">
        <x:v>INST CAIXA MEDICAO C/ SIST CP PAREDE LM</x:v>
      </x:c>
      <x:c r="F363" s="3" t="str">
        <x:v>UNIDADE</x:v>
      </x:c>
      <x:c r="G363" s="10" t="n">
        <x:v>0</x:v>
      </x:c>
      <x:c r="H363" s="10" t="str">
        <x:f>IF(G363="","",G363/12)</x:f>
      </x:c>
      <x:c r="I363" s="10" t="n">
        <x:v>0</x:v>
      </x:c>
      <x:c r="J363" s="10" t="str">
        <x:f>IF(H363="","",I363-H363)</x:f>
      </x:c>
      <x:c r="K363" s="11" t="str">
        <x:f>IF(H363&gt;0,I363/H363,"")</x:f>
      </x:c>
      <x:c r="L363" s="12" t="n">
        <x:v>0</x:v>
      </x:c>
      <x:c r="M363" s="12" t="n">
        <x:v>0</x:v>
      </x:c>
      <x:c r="N363" s="12" t="n">
        <x:f>M363-L363</x:f>
        <x:v>0</x:v>
      </x:c>
      <x:c r="O363" s="3" t="str">
        <x:v>Anexo IX</x:v>
      </x:c>
    </x:row>
    <x:row r="364" ht="34" customHeight="1">
      <x:c r="A364" s="3" t="str">
        <x:v>Junho</x:v>
      </x:c>
      <x:c r="B364" s="3" t="str">
        <x:v>O&amp;M</x:v>
      </x:c>
      <x:c r="C364" s="3" t="str">
        <x:v>PRODUÇÃO</x:v>
      </x:c>
      <x:c r="D364" s="3" t="str">
        <x:v>5024000080</x:v>
      </x:c>
      <x:c r="E364" s="9" t="str">
        <x:v>RET CAIXA MEDICAO C/ SIST CP PAREDE LM</x:v>
      </x:c>
      <x:c r="F364" s="3" t="str">
        <x:v>UNIDADE</x:v>
      </x:c>
      <x:c r="G364" s="10" t="n">
        <x:v>0</x:v>
      </x:c>
      <x:c r="H364" s="10" t="str">
        <x:f>IF(G364="","",G364/12)</x:f>
      </x:c>
      <x:c r="I364" s="10" t="n">
        <x:v>0</x:v>
      </x:c>
      <x:c r="J364" s="10" t="str">
        <x:f>IF(H364="","",I364-H364)</x:f>
      </x:c>
      <x:c r="K364" s="11" t="str">
        <x:f>IF(H364&gt;0,I364/H364,"")</x:f>
      </x:c>
      <x:c r="L364" s="12" t="n">
        <x:v>0</x:v>
      </x:c>
      <x:c r="M364" s="12" t="n">
        <x:v>0</x:v>
      </x:c>
      <x:c r="N364" s="12" t="n">
        <x:f>M364-L364</x:f>
        <x:v>0</x:v>
      </x:c>
      <x:c r="O364" s="3" t="str">
        <x:v>Anexo IX</x:v>
      </x:c>
    </x:row>
    <x:row r="365" ht="34" customHeight="1">
      <x:c r="A365" s="3" t="str">
        <x:v>Junho</x:v>
      </x:c>
      <x:c r="B365" s="3" t="str">
        <x:v>O&amp;M</x:v>
      </x:c>
      <x:c r="C365" s="3" t="str">
        <x:v>PRODUÇÃO</x:v>
      </x:c>
      <x:c r="D365" s="3" t="str">
        <x:v>5024000068</x:v>
      </x:c>
      <x:c r="E365" s="9" t="str">
        <x:v>INST PADRAO ENTRADA COMPLETO LM</x:v>
      </x:c>
      <x:c r="F365" s="3" t="str">
        <x:v>CONJUNTO</x:v>
      </x:c>
      <x:c r="G365" s="10" t="n">
        <x:v>0</x:v>
      </x:c>
      <x:c r="H365" s="10" t="str">
        <x:f>IF(G365="","",G365/12)</x:f>
      </x:c>
      <x:c r="I365" s="10" t="n">
        <x:v>0</x:v>
      </x:c>
      <x:c r="J365" s="10" t="str">
        <x:f>IF(H365="","",I365-H365)</x:f>
      </x:c>
      <x:c r="K365" s="11" t="str">
        <x:f>IF(H365&gt;0,I365/H365,"")</x:f>
      </x:c>
      <x:c r="L365" s="12" t="n">
        <x:v>0</x:v>
      </x:c>
      <x:c r="M365" s="12" t="n">
        <x:v>0</x:v>
      </x:c>
      <x:c r="N365" s="12" t="n">
        <x:f>M365-L365</x:f>
        <x:v>0</x:v>
      </x:c>
      <x:c r="O365" s="3" t="str">
        <x:v>Anexo IX</x:v>
      </x:c>
    </x:row>
    <x:row r="366" ht="34" customHeight="1">
      <x:c r="A366" s="3" t="str">
        <x:v>Junho</x:v>
      </x:c>
      <x:c r="B366" s="3" t="str">
        <x:v>O&amp;M</x:v>
      </x:c>
      <x:c r="C366" s="3" t="str">
        <x:v>PRODUÇÃO</x:v>
      </x:c>
      <x:c r="D366" s="3" t="str">
        <x:v>5024000069</x:v>
      </x:c>
      <x:c r="E366" s="9" t="str">
        <x:v>INST PADRAO ENTRADA PARCIAL LM</x:v>
      </x:c>
      <x:c r="F366" s="3" t="str">
        <x:v>UNIDADE</x:v>
      </x:c>
      <x:c r="G366" s="10" t="n">
        <x:v>0</x:v>
      </x:c>
      <x:c r="H366" s="10" t="str">
        <x:f>IF(G366="","",G366/12)</x:f>
      </x:c>
      <x:c r="I366" s="10" t="n">
        <x:v>0</x:v>
      </x:c>
      <x:c r="J366" s="10" t="str">
        <x:f>IF(H366="","",I366-H366)</x:f>
      </x:c>
      <x:c r="K366" s="11" t="str">
        <x:f>IF(H366&gt;0,I366/H366,"")</x:f>
      </x:c>
      <x:c r="L366" s="12" t="n">
        <x:v>0</x:v>
      </x:c>
      <x:c r="M366" s="12" t="n">
        <x:v>0</x:v>
      </x:c>
      <x:c r="N366" s="12" t="n">
        <x:f>M366-L366</x:f>
        <x:v>0</x:v>
      </x:c>
      <x:c r="O366" s="3" t="str">
        <x:v>Anexo IX</x:v>
      </x:c>
    </x:row>
    <x:row r="367" ht="34" customHeight="1">
      <x:c r="A367" s="3" t="str">
        <x:v>Junho</x:v>
      </x:c>
      <x:c r="B367" s="3" t="str">
        <x:v>O&amp;M</x:v>
      </x:c>
      <x:c r="C367" s="3" t="str">
        <x:v>PRODUÇÃO</x:v>
      </x:c>
      <x:c r="D367" s="3" t="str">
        <x:v>5024000070</x:v>
      </x:c>
      <x:c r="E367" s="9" t="str">
        <x:v>AVISO ENTREGA CARTA DESLIG PROG S/ PROT</x:v>
      </x:c>
      <x:c r="F367" s="3" t="str">
        <x:v>UNIDADE</x:v>
      </x:c>
      <x:c r="G367" s="10" t="n">
        <x:v>0</x:v>
      </x:c>
      <x:c r="H367" s="10" t="str">
        <x:f>IF(G367="","",G367/12)</x:f>
      </x:c>
      <x:c r="I367" s="10" t="n">
        <x:v>0</x:v>
      </x:c>
      <x:c r="J367" s="10" t="str">
        <x:f>IF(H367="","",I367-H367)</x:f>
      </x:c>
      <x:c r="K367" s="11" t="str">
        <x:f>IF(H367&gt;0,I367/H367,"")</x:f>
      </x:c>
      <x:c r="L367" s="12" t="n">
        <x:v>0</x:v>
      </x:c>
      <x:c r="M367" s="12" t="n">
        <x:v>0</x:v>
      </x:c>
      <x:c r="N367" s="12" t="n">
        <x:f>M367-L367</x:f>
        <x:v>0</x:v>
      </x:c>
      <x:c r="O367" s="3" t="str">
        <x:v>Anexo IX</x:v>
      </x:c>
    </x:row>
    <x:row r="368" ht="34" customHeight="1">
      <x:c r="A368" s="3" t="str">
        <x:v>Junho</x:v>
      </x:c>
      <x:c r="B368" s="3" t="str">
        <x:v>O&amp;M</x:v>
      </x:c>
      <x:c r="C368" s="3" t="str">
        <x:v>PRODUÇÃO</x:v>
      </x:c>
      <x:c r="D368" s="3" t="str">
        <x:v>5024000071</x:v>
      </x:c>
      <x:c r="E368" s="9" t="str">
        <x:v>AVISO ENTREGA CARTA DESLIG PROG C/ PROT</x:v>
      </x:c>
      <x:c r="F368" s="3" t="str">
        <x:v>UNIDADE</x:v>
      </x:c>
      <x:c r="G368" s="10" t="n">
        <x:v>0</x:v>
      </x:c>
      <x:c r="H368" s="10" t="str">
        <x:f>IF(G368="","",G368/12)</x:f>
      </x:c>
      <x:c r="I368" s="10" t="n">
        <x:v>0</x:v>
      </x:c>
      <x:c r="J368" s="10" t="str">
        <x:f>IF(H368="","",I368-H368)</x:f>
      </x:c>
      <x:c r="K368" s="11" t="str">
        <x:f>IF(H368&gt;0,I368/H368,"")</x:f>
      </x:c>
      <x:c r="L368" s="12" t="n">
        <x:v>0</x:v>
      </x:c>
      <x:c r="M368" s="12" t="n">
        <x:v>0</x:v>
      </x:c>
      <x:c r="N368" s="12" t="n">
        <x:f>M368-L368</x:f>
        <x:v>0</x:v>
      </x:c>
      <x:c r="O368" s="3" t="str">
        <x:v>Anexo IX</x:v>
      </x:c>
    </x:row>
    <x:row r="369" ht="34" customHeight="1">
      <x:c r="A369" s="3" t="str">
        <x:v>Junho</x:v>
      </x:c>
      <x:c r="B369" s="3" t="str">
        <x:v>O&amp;M</x:v>
      </x:c>
      <x:c r="C369" s="3" t="str">
        <x:v>PRODUÇÃO</x:v>
      </x:c>
      <x:c r="D369" s="3" t="str">
        <x:v>5024000074</x:v>
      </x:c>
      <x:c r="E369" s="9" t="str">
        <x:v>TENSIONAR RAMAL DE CONEXAO LM</x:v>
      </x:c>
      <x:c r="F369" s="3" t="str">
        <x:v>UNIDADE</x:v>
      </x:c>
      <x:c r="G369" s="10" t="n">
        <x:v>0</x:v>
      </x:c>
      <x:c r="H369" s="10" t="str">
        <x:f>IF(G369="","",G369/12)</x:f>
      </x:c>
      <x:c r="I369" s="10" t="n">
        <x:v>8</x:v>
      </x:c>
      <x:c r="J369" s="10" t="str">
        <x:f>IF(H369="","",I369-H369)</x:f>
      </x:c>
      <x:c r="K369" s="11" t="str">
        <x:f>IF(H369&gt;0,I369/H369,"")</x:f>
      </x:c>
      <x:c r="L369" s="12" t="n">
        <x:v>0</x:v>
      </x:c>
      <x:c r="M369" s="12" t="n">
        <x:v>1043.2</x:v>
      </x:c>
      <x:c r="N369" s="12" t="n">
        <x:f>M369-L369</x:f>
        <x:v>1043.2</x:v>
      </x:c>
      <x:c r="O369" s="3" t="str">
        <x:v>Anexo IX</x:v>
      </x:c>
    </x:row>
    <x:row r="370" ht="34" customHeight="1">
      <x:c r="A370" s="3" t="str">
        <x:v>Junho</x:v>
      </x:c>
      <x:c r="B370" s="3" t="str">
        <x:v>O&amp;M</x:v>
      </x:c>
      <x:c r="C370" s="3" t="str">
        <x:v>PRODUÇÃO</x:v>
      </x:c>
      <x:c r="D370" s="3" t="str">
        <x:v>5025300381</x:v>
      </x:c>
      <x:c r="E370" s="9" t="str">
        <x:v>INST RGDAT LM</x:v>
      </x:c>
      <x:c r="F370" s="3" t="str">
        <x:v>UNIDADE</x:v>
      </x:c>
      <x:c r="G370" s="10" t="n">
        <x:v>0</x:v>
      </x:c>
      <x:c r="H370" s="10" t="str">
        <x:f>IF(G370="","",G370/12)</x:f>
      </x:c>
      <x:c r="I370" s="10" t="n">
        <x:v>0</x:v>
      </x:c>
      <x:c r="J370" s="10" t="str">
        <x:f>IF(H370="","",I370-H370)</x:f>
      </x:c>
      <x:c r="K370" s="11" t="str">
        <x:f>IF(H370&gt;0,I370/H370,"")</x:f>
      </x:c>
      <x:c r="L370" s="12" t="n">
        <x:v>0</x:v>
      </x:c>
      <x:c r="M370" s="12" t="n">
        <x:v>0</x:v>
      </x:c>
      <x:c r="N370" s="12" t="n">
        <x:f>M370-L370</x:f>
        <x:v>0</x:v>
      </x:c>
      <x:c r="O370" s="3" t="str">
        <x:v>Anexo IX</x:v>
      </x:c>
    </x:row>
    <x:row r="371" ht="34" customHeight="1">
      <x:c r="A371" s="3" t="str">
        <x:v>Junho</x:v>
      </x:c>
      <x:c r="B371" s="3" t="str">
        <x:v>O&amp;M</x:v>
      </x:c>
      <x:c r="C371" s="3" t="str">
        <x:v>PRODUÇÃO</x:v>
      </x:c>
      <x:c r="D371" s="3" t="str">
        <x:v>5025300382</x:v>
      </x:c>
      <x:c r="E371" s="9" t="str">
        <x:v>RET RGDAT LM</x:v>
      </x:c>
      <x:c r="F371" s="3" t="str">
        <x:v>UNIDADE</x:v>
      </x:c>
      <x:c r="G371" s="10" t="n">
        <x:v>0</x:v>
      </x:c>
      <x:c r="H371" s="10" t="str">
        <x:f>IF(G371="","",G371/12)</x:f>
      </x:c>
      <x:c r="I371" s="10" t="n">
        <x:v>0</x:v>
      </x:c>
      <x:c r="J371" s="10" t="str">
        <x:f>IF(H371="","",I371-H371)</x:f>
      </x:c>
      <x:c r="K371" s="11" t="str">
        <x:f>IF(H371&gt;0,I371/H371,"")</x:f>
      </x:c>
      <x:c r="L371" s="12" t="n">
        <x:v>0</x:v>
      </x:c>
      <x:c r="M371" s="12" t="n">
        <x:v>0</x:v>
      </x:c>
      <x:c r="N371" s="12" t="n">
        <x:f>M371-L371</x:f>
        <x:v>0</x:v>
      </x:c>
      <x:c r="O371" s="3" t="str">
        <x:v>Anexo IX</x:v>
      </x:c>
    </x:row>
    <x:row r="372" ht="34" customHeight="1">
      <x:c r="A372" s="3" t="str">
        <x:v>Junho</x:v>
      </x:c>
      <x:c r="B372" s="3" t="str">
        <x:v>O&amp;M</x:v>
      </x:c>
      <x:c r="C372" s="3" t="str">
        <x:v>PRODUÇÃO</x:v>
      </x:c>
      <x:c r="D372" s="3" t="str">
        <x:v>5025300224</x:v>
      </x:c>
      <x:c r="E372" s="9" t="str">
        <x:v>INST/RET BIG JUMPER LM</x:v>
      </x:c>
      <x:c r="F372" s="3" t="str">
        <x:v>UNIDADE</x:v>
      </x:c>
      <x:c r="G372" s="10" t="n">
        <x:v>0</x:v>
      </x:c>
      <x:c r="H372" s="10" t="str">
        <x:f>IF(G372="","",G372/12)</x:f>
      </x:c>
      <x:c r="I372" s="10" t="n">
        <x:v>0</x:v>
      </x:c>
      <x:c r="J372" s="10" t="str">
        <x:f>IF(H372="","",I372-H372)</x:f>
      </x:c>
      <x:c r="K372" s="11" t="str">
        <x:f>IF(H372&gt;0,I372/H372,"")</x:f>
      </x:c>
      <x:c r="L372" s="12" t="n">
        <x:v>0</x:v>
      </x:c>
      <x:c r="M372" s="12" t="n">
        <x:v>0</x:v>
      </x:c>
      <x:c r="N372" s="12" t="n">
        <x:f>M372-L372</x:f>
        <x:v>0</x:v>
      </x:c>
      <x:c r="O372" s="3" t="str">
        <x:v>Anexo IX</x:v>
      </x:c>
    </x:row>
    <x:row r="373" ht="34" customHeight="1">
      <x:c r="A373" s="3" t="str">
        <x:v>Junho</x:v>
      </x:c>
      <x:c r="B373" s="3" t="str">
        <x:v>O&amp;M</x:v>
      </x:c>
      <x:c r="C373" s="3" t="str">
        <x:v>PRODUÇÃO</x:v>
      </x:c>
      <x:c r="D373" s="3" t="str">
        <x:v>5034000032</x:v>
      </x:c>
      <x:c r="E373" s="9" t="str">
        <x:v>GUARDA DE CONDUTOR BIG JUMPER LM</x:v>
      </x:c>
      <x:c r="F373" s="3" t="str">
        <x:v>UNIDADE</x:v>
      </x:c>
      <x:c r="G373" s="10" t="n">
        <x:v>0</x:v>
      </x:c>
      <x:c r="H373" s="10" t="str">
        <x:f>IF(G373="","",G373/12)</x:f>
      </x:c>
      <x:c r="I373" s="10" t="n">
        <x:v>0</x:v>
      </x:c>
      <x:c r="J373" s="10" t="str">
        <x:f>IF(H373="","",I373-H373)</x:f>
      </x:c>
      <x:c r="K373" s="11" t="str">
        <x:f>IF(H373&gt;0,I373/H373,"")</x:f>
      </x:c>
      <x:c r="L373" s="12" t="n">
        <x:v>0</x:v>
      </x:c>
      <x:c r="M373" s="12" t="n">
        <x:v>0</x:v>
      </x:c>
      <x:c r="N373" s="12" t="n">
        <x:f>M373-L373</x:f>
        <x:v>0</x:v>
      </x:c>
      <x:c r="O373" s="3" t="str">
        <x:v>Anexo IX</x:v>
      </x:c>
    </x:row>
    <x:row r="374" ht="34" customHeight="1">
      <x:c r="A374" s="3" t="str">
        <x:v>Junho</x:v>
      </x:c>
      <x:c r="B374" s="3" t="str">
        <x:v>O&amp;M</x:v>
      </x:c>
      <x:c r="C374" s="3" t="str">
        <x:v>PRODUÇÃO</x:v>
      </x:c>
      <x:c r="D374" s="3" t="str">
        <x:v>5025300248</x:v>
      </x:c>
      <x:c r="E374" s="9" t="str">
        <x:v>TURMA LM 2H LEVE ATEND EMERGENCIAL</x:v>
      </x:c>
      <x:c r="F374" s="3" t="str">
        <x:v>HORA</x:v>
      </x:c>
      <x:c r="G374" s="10" t="n">
        <x:v>0</x:v>
      </x:c>
      <x:c r="H374" s="10" t="str">
        <x:f>IF(G374="","",G374/12)</x:f>
      </x:c>
      <x:c r="I374" s="10" t="n">
        <x:v>0</x:v>
      </x:c>
      <x:c r="J374" s="10" t="str">
        <x:f>IF(H374="","",I374-H374)</x:f>
      </x:c>
      <x:c r="K374" s="11" t="str">
        <x:f>IF(H374&gt;0,I374/H374,"")</x:f>
      </x:c>
      <x:c r="L374" s="12" t="n">
        <x:v>0</x:v>
      </x:c>
      <x:c r="M374" s="12" t="n">
        <x:v>0</x:v>
      </x:c>
      <x:c r="N374" s="12" t="n">
        <x:f>M374-L374</x:f>
        <x:v>0</x:v>
      </x:c>
      <x:c r="O374" s="3" t="str">
        <x:v>Anexo IX</x:v>
      </x:c>
    </x:row>
    <x:row r="375" ht="34" customHeight="1">
      <x:c r="A375" s="3" t="str">
        <x:v>Junho</x:v>
      </x:c>
      <x:c r="B375" s="3" t="str">
        <x:v>O&amp;M</x:v>
      </x:c>
      <x:c r="C375" s="3" t="str">
        <x:v>PRODUÇÃO</x:v>
      </x:c>
      <x:c r="D375" s="3" t="str">
        <x:v>5025300233</x:v>
      </x:c>
      <x:c r="E375" s="9" t="str">
        <x:v>TURMA LM 2H CESTO ATEND EMERGENCIAL</x:v>
      </x:c>
      <x:c r="F375" s="3" t="str">
        <x:v>HORA</x:v>
      </x:c>
      <x:c r="G375" s="10" t="n">
        <x:v>0</x:v>
      </x:c>
      <x:c r="H375" s="10" t="str">
        <x:f>IF(G375="","",G375/12)</x:f>
      </x:c>
      <x:c r="I375" s="10" t="n">
        <x:v>0</x:v>
      </x:c>
      <x:c r="J375" s="10" t="str">
        <x:f>IF(H375="","",I375-H375)</x:f>
      </x:c>
      <x:c r="K375" s="11" t="str">
        <x:f>IF(H375&gt;0,I375/H375,"")</x:f>
      </x:c>
      <x:c r="L375" s="12" t="n">
        <x:v>0</x:v>
      </x:c>
      <x:c r="M375" s="12" t="n">
        <x:v>0</x:v>
      </x:c>
      <x:c r="N375" s="12" t="n">
        <x:f>M375-L375</x:f>
        <x:v>0</x:v>
      </x:c>
      <x:c r="O375" s="3" t="str">
        <x:v>Anexo IX</x:v>
      </x:c>
    </x:row>
    <x:row r="376" ht="34" customHeight="1">
      <x:c r="A376" s="3" t="str">
        <x:v>Junho</x:v>
      </x:c>
      <x:c r="B376" s="3" t="str">
        <x:v>O&amp;M</x:v>
      </x:c>
      <x:c r="C376" s="3" t="str">
        <x:v>PRODUÇÃO</x:v>
      </x:c>
      <x:c r="D376" s="3" t="str">
        <x:v>5025300234</x:v>
      </x:c>
      <x:c r="E376" s="9" t="str">
        <x:v>TURMA LM 5H CAM ATEND EMERGENCIAL</x:v>
      </x:c>
      <x:c r="F376" s="3" t="str">
        <x:v>HORA</x:v>
      </x:c>
      <x:c r="G376" s="10" t="n">
        <x:v>0</x:v>
      </x:c>
      <x:c r="H376" s="10" t="str">
        <x:f>IF(G376="","",G376/12)</x:f>
      </x:c>
      <x:c r="I376" s="10" t="n">
        <x:v>0</x:v>
      </x:c>
      <x:c r="J376" s="10" t="str">
        <x:f>IF(H376="","",I376-H376)</x:f>
      </x:c>
      <x:c r="K376" s="11" t="str">
        <x:f>IF(H376&gt;0,I376/H376,"")</x:f>
      </x:c>
      <x:c r="L376" s="12" t="n">
        <x:v>0</x:v>
      </x:c>
      <x:c r="M376" s="12" t="n">
        <x:v>0</x:v>
      </x:c>
      <x:c r="N376" s="12" t="n">
        <x:f>M376-L376</x:f>
        <x:v>0</x:v>
      </x:c>
      <x:c r="O376" s="3" t="str">
        <x:v>Anexo IX</x:v>
      </x:c>
    </x:row>
    <x:row r="377" ht="34" customHeight="1">
      <x:c r="A377" s="3" t="str">
        <x:v>Junho</x:v>
      </x:c>
      <x:c r="B377" s="3" t="str">
        <x:v>O&amp;M</x:v>
      </x:c>
      <x:c r="C377" s="3" t="str">
        <x:v>PRODUÇÃO</x:v>
      </x:c>
      <x:c r="D377" s="3" t="str">
        <x:v>5025300297</x:v>
      </x:c>
      <x:c r="E377" s="9" t="str">
        <x:v>ALUGUEL DE GRUPO GERADOR &lt;= 10KVA</x:v>
      </x:c>
      <x:c r="F377" s="3" t="str">
        <x:v>HORA</x:v>
      </x:c>
      <x:c r="G377" s="10" t="n">
        <x:v>0</x:v>
      </x:c>
      <x:c r="H377" s="10" t="str">
        <x:f>IF(G377="","",G377/12)</x:f>
      </x:c>
      <x:c r="I377" s="10" t="n">
        <x:v>0</x:v>
      </x:c>
      <x:c r="J377" s="10" t="str">
        <x:f>IF(H377="","",I377-H377)</x:f>
      </x:c>
      <x:c r="K377" s="11" t="str">
        <x:f>IF(H377&gt;0,I377/H377,"")</x:f>
      </x:c>
      <x:c r="L377" s="12" t="n">
        <x:v>0</x:v>
      </x:c>
      <x:c r="M377" s="12" t="n">
        <x:v>0</x:v>
      </x:c>
      <x:c r="N377" s="12" t="n">
        <x:f>M377-L377</x:f>
        <x:v>0</x:v>
      </x:c>
      <x:c r="O377" s="3" t="str">
        <x:v>Anexo IX</x:v>
      </x:c>
    </x:row>
    <x:row r="378" ht="34" customHeight="1">
      <x:c r="A378" s="3" t="str">
        <x:v>Junho</x:v>
      </x:c>
      <x:c r="B378" s="3" t="str">
        <x:v>O&amp;M</x:v>
      </x:c>
      <x:c r="C378" s="3" t="str">
        <x:v>PRODUÇÃO</x:v>
      </x:c>
      <x:c r="D378" s="3" t="str">
        <x:v>5025300296</x:v>
      </x:c>
      <x:c r="E378" s="9" t="str">
        <x:v>ALUGUEL DE GRUPO GERADOR &gt; 10KVA</x:v>
      </x:c>
      <x:c r="F378" s="3" t="str">
        <x:v>HORA</x:v>
      </x:c>
      <x:c r="G378" s="10" t="n">
        <x:v>0</x:v>
      </x:c>
      <x:c r="H378" s="10" t="str">
        <x:f>IF(G378="","",G378/12)</x:f>
      </x:c>
      <x:c r="I378" s="10" t="n">
        <x:v>0</x:v>
      </x:c>
      <x:c r="J378" s="10" t="str">
        <x:f>IF(H378="","",I378-H378)</x:f>
      </x:c>
      <x:c r="K378" s="11" t="str">
        <x:f>IF(H378&gt;0,I378/H378,"")</x:f>
      </x:c>
      <x:c r="L378" s="12" t="n">
        <x:v>0</x:v>
      </x:c>
      <x:c r="M378" s="12" t="n">
        <x:v>0</x:v>
      </x:c>
      <x:c r="N378" s="12" t="n">
        <x:f>M378-L378</x:f>
        <x:v>0</x:v>
      </x:c>
      <x:c r="O378" s="3" t="str">
        <x:v>Anexo IX</x:v>
      </x:c>
    </x:row>
    <x:row r="379" ht="34" customHeight="1">
      <x:c r="A379" s="3" t="str">
        <x:v>Junho</x:v>
      </x:c>
      <x:c r="B379" s="3" t="str">
        <x:v>O&amp;M</x:v>
      </x:c>
      <x:c r="C379" s="3" t="str">
        <x:v>PRODUÇÃO</x:v>
      </x:c>
      <x:c r="D379" s="3" t="str">
        <x:v>5301800338</x:v>
      </x:c>
      <x:c r="E379" s="9" t="str">
        <x:v>ALUGUEL DE TRATOR</x:v>
      </x:c>
      <x:c r="F379" s="3" t="str">
        <x:v>HORA</x:v>
      </x:c>
      <x:c r="G379" s="10" t="n">
        <x:v>0</x:v>
      </x:c>
      <x:c r="H379" s="10" t="str">
        <x:f>IF(G379="","",G379/12)</x:f>
      </x:c>
      <x:c r="I379" s="10" t="n">
        <x:v>0</x:v>
      </x:c>
      <x:c r="J379" s="10" t="str">
        <x:f>IF(H379="","",I379-H379)</x:f>
      </x:c>
      <x:c r="K379" s="11" t="str">
        <x:f>IF(H379&gt;0,I379/H379,"")</x:f>
      </x:c>
      <x:c r="L379" s="12" t="n">
        <x:v>0</x:v>
      </x:c>
      <x:c r="M379" s="12" t="n">
        <x:v>0</x:v>
      </x:c>
      <x:c r="N379" s="12" t="n">
        <x:f>M379-L379</x:f>
        <x:v>0</x:v>
      </x:c>
      <x:c r="O379" s="3" t="str">
        <x:v>Anexo IX</x:v>
      </x:c>
    </x:row>
    <x:row r="380" ht="34" customHeight="1">
      <x:c r="A380" s="3" t="str">
        <x:v>Junho</x:v>
      </x:c>
      <x:c r="B380" s="3" t="str">
        <x:v>O&amp;M</x:v>
      </x:c>
      <x:c r="C380" s="3" t="str">
        <x:v>PRODUÇÃO</x:v>
      </x:c>
      <x:c r="D380" s="3" t="str">
        <x:v>5301800339</x:v>
      </x:c>
      <x:c r="E380" s="9" t="str">
        <x:v>ALUGUEL DE RETROESCAVADEIRA</x:v>
      </x:c>
      <x:c r="F380" s="3" t="str">
        <x:v>HORA</x:v>
      </x:c>
      <x:c r="G380" s="10" t="n">
        <x:v>0</x:v>
      </x:c>
      <x:c r="H380" s="10" t="str">
        <x:f>IF(G380="","",G380/12)</x:f>
      </x:c>
      <x:c r="I380" s="10" t="n">
        <x:v>0</x:v>
      </x:c>
      <x:c r="J380" s="10" t="str">
        <x:f>IF(H380="","",I380-H380)</x:f>
      </x:c>
      <x:c r="K380" s="11" t="str">
        <x:f>IF(H380&gt;0,I380/H380,"")</x:f>
      </x:c>
      <x:c r="L380" s="12" t="n">
        <x:v>0</x:v>
      </x:c>
      <x:c r="M380" s="12" t="n">
        <x:v>0</x:v>
      </x:c>
      <x:c r="N380" s="12" t="n">
        <x:f>M380-L380</x:f>
        <x:v>0</x:v>
      </x:c>
      <x:c r="O380" s="3" t="str">
        <x:v>Anexo IX</x:v>
      </x:c>
    </x:row>
    <x:row r="381" ht="34" customHeight="1">
      <x:c r="A381" s="3" t="str">
        <x:v>Junho</x:v>
      </x:c>
      <x:c r="B381" s="3" t="str">
        <x:v>O&amp;M</x:v>
      </x:c>
      <x:c r="C381" s="3" t="str">
        <x:v>PRODUÇÃO</x:v>
      </x:c>
      <x:c r="D381" s="3" t="str">
        <x:v>5025300249</x:v>
      </x:c>
      <x:c r="E381" s="9" t="str">
        <x:v>TURMA LM 2H LEVE ATEND EMERGENCIAL (25%)</x:v>
      </x:c>
      <x:c r="F381" s="3" t="str">
        <x:v>HORA</x:v>
      </x:c>
      <x:c r="G381" s="10" t="n">
        <x:v>0</x:v>
      </x:c>
      <x:c r="H381" s="10" t="str">
        <x:f>IF(G381="","",G381/12)</x:f>
      </x:c>
      <x:c r="I381" s="10" t="n">
        <x:v>0</x:v>
      </x:c>
      <x:c r="J381" s="10" t="str">
        <x:f>IF(H381="","",I381-H381)</x:f>
      </x:c>
      <x:c r="K381" s="11" t="str">
        <x:f>IF(H381&gt;0,I381/H381,"")</x:f>
      </x:c>
      <x:c r="L381" s="12" t="n">
        <x:v>0</x:v>
      </x:c>
      <x:c r="M381" s="12" t="n">
        <x:v>0</x:v>
      </x:c>
      <x:c r="N381" s="12" t="n">
        <x:f>M381-L381</x:f>
        <x:v>0</x:v>
      </x:c>
      <x:c r="O381" s="3" t="str">
        <x:v>Anexo IX</x:v>
      </x:c>
    </x:row>
    <x:row r="382" ht="34" customHeight="1">
      <x:c r="A382" s="3" t="str">
        <x:v>Junho</x:v>
      </x:c>
      <x:c r="B382" s="3" t="str">
        <x:v>O&amp;M</x:v>
      </x:c>
      <x:c r="C382" s="3" t="str">
        <x:v>PRODUÇÃO</x:v>
      </x:c>
      <x:c r="D382" s="3" t="str">
        <x:v>5025300250</x:v>
      </x:c>
      <x:c r="E382" s="9" t="str">
        <x:v>TURMA LM 2H CEST ATEND EMERGENCIAL (25%)</x:v>
      </x:c>
      <x:c r="F382" s="3" t="str">
        <x:v>HORA</x:v>
      </x:c>
      <x:c r="G382" s="10" t="n">
        <x:v>0</x:v>
      </x:c>
      <x:c r="H382" s="10" t="str">
        <x:f>IF(G382="","",G382/12)</x:f>
      </x:c>
      <x:c r="I382" s="10" t="n">
        <x:v>0</x:v>
      </x:c>
      <x:c r="J382" s="10" t="str">
        <x:f>IF(H382="","",I382-H382)</x:f>
      </x:c>
      <x:c r="K382" s="11" t="str">
        <x:f>IF(H382&gt;0,I382/H382,"")</x:f>
      </x:c>
      <x:c r="L382" s="12" t="n">
        <x:v>0</x:v>
      </x:c>
      <x:c r="M382" s="12" t="n">
        <x:v>0</x:v>
      </x:c>
      <x:c r="N382" s="12" t="n">
        <x:f>M382-L382</x:f>
        <x:v>0</x:v>
      </x:c>
      <x:c r="O382" s="3" t="str">
        <x:v>Anexo IX</x:v>
      </x:c>
    </x:row>
    <x:row r="383" ht="34" customHeight="1">
      <x:c r="A383" s="3" t="str">
        <x:v>Junho</x:v>
      </x:c>
      <x:c r="B383" s="3" t="str">
        <x:v>O&amp;M</x:v>
      </x:c>
      <x:c r="C383" s="3" t="str">
        <x:v>PRODUÇÃO</x:v>
      </x:c>
      <x:c r="D383" s="3" t="str">
        <x:v>5025300254</x:v>
      </x:c>
      <x:c r="E383" s="9" t="str">
        <x:v>TURMA LM 5H CAM ATEND EMERGENCIAL (25%)</x:v>
      </x:c>
      <x:c r="F383" s="3" t="str">
        <x:v>HORA</x:v>
      </x:c>
      <x:c r="G383" s="10" t="n">
        <x:v>0</x:v>
      </x:c>
      <x:c r="H383" s="10" t="str">
        <x:f>IF(G383="","",G383/12)</x:f>
      </x:c>
      <x:c r="I383" s="10" t="n">
        <x:v>0</x:v>
      </x:c>
      <x:c r="J383" s="10" t="str">
        <x:f>IF(H383="","",I383-H383)</x:f>
      </x:c>
      <x:c r="K383" s="11" t="str">
        <x:f>IF(H383&gt;0,I383/H383,"")</x:f>
      </x:c>
      <x:c r="L383" s="12" t="n">
        <x:v>0</x:v>
      </x:c>
      <x:c r="M383" s="12" t="n">
        <x:v>0</x:v>
      </x:c>
      <x:c r="N383" s="12" t="n">
        <x:f>M383-L383</x:f>
        <x:v>0</x:v>
      </x:c>
      <x:c r="O383" s="3" t="str">
        <x:v>Anexo IX</x:v>
      </x:c>
    </x:row>
    <x:row r="384" ht="34" customHeight="1">
      <x:c r="A384" s="3" t="str">
        <x:v>Junho</x:v>
      </x:c>
      <x:c r="B384" s="3" t="str">
        <x:v>O&amp;M</x:v>
      </x:c>
      <x:c r="C384" s="3" t="str">
        <x:v>PRODUÇÃO</x:v>
      </x:c>
      <x:c r="D384" s="3" t="str">
        <x:v>5015000022</x:v>
      </x:c>
      <x:c r="E384" s="9" t="str">
        <x:v>INST CON 4PLEX BT 3X10(10)-3X120(70) SRD</x:v>
      </x:c>
      <x:c r="F384" s="3" t="str">
        <x:v>METRO</x:v>
      </x:c>
      <x:c r="G384" s="10" t="n">
        <x:v>0</x:v>
      </x:c>
      <x:c r="H384" s="10" t="str">
        <x:f>IF(G384="","",G384/12)</x:f>
      </x:c>
      <x:c r="I384" s="10" t="n">
        <x:v>0</x:v>
      </x:c>
      <x:c r="J384" s="10" t="str">
        <x:f>IF(H384="","",I384-H384)</x:f>
      </x:c>
      <x:c r="K384" s="11" t="str">
        <x:f>IF(H384&gt;0,I384/H384,"")</x:f>
      </x:c>
      <x:c r="L384" s="12" t="n">
        <x:v>0</x:v>
      </x:c>
      <x:c r="M384" s="12" t="n">
        <x:v>0</x:v>
      </x:c>
      <x:c r="N384" s="12" t="n">
        <x:f>M384-L384</x:f>
        <x:v>0</x:v>
      </x:c>
      <x:c r="O384" s="3" t="str">
        <x:v>Anexo IX</x:v>
      </x:c>
    </x:row>
    <x:row r="385" ht="34" customHeight="1">
      <x:c r="A385" s="3" t="str">
        <x:v>Junho</x:v>
      </x:c>
      <x:c r="B385" s="3" t="str">
        <x:v>O&amp;M</x:v>
      </x:c>
      <x:c r="C385" s="3" t="str">
        <x:v>PRODUÇÃO</x:v>
      </x:c>
      <x:c r="D385" s="3" t="str">
        <x:v>5020000121</x:v>
      </x:c>
      <x:c r="E385" s="9" t="str">
        <x:v>INST/RET POSTE TELESCOPICO LM</x:v>
      </x:c>
      <x:c r="F385" s="3" t="str">
        <x:v>UNIDADE</x:v>
      </x:c>
      <x:c r="G385" s="10" t="n">
        <x:v>0</x:v>
      </x:c>
      <x:c r="H385" s="10" t="str">
        <x:f>IF(G385="","",G385/12)</x:f>
      </x:c>
      <x:c r="I385" s="10" t="n">
        <x:v>0</x:v>
      </x:c>
      <x:c r="J385" s="10" t="str">
        <x:f>IF(H385="","",I385-H385)</x:f>
      </x:c>
      <x:c r="K385" s="11" t="str">
        <x:f>IF(H385&gt;0,I385/H385,"")</x:f>
      </x:c>
      <x:c r="L385" s="12" t="n">
        <x:v>0</x:v>
      </x:c>
      <x:c r="M385" s="12" t="n">
        <x:v>0</x:v>
      </x:c>
      <x:c r="N385" s="12" t="n">
        <x:f>M385-L385</x:f>
        <x:v>0</x:v>
      </x:c>
      <x:c r="O385" s="3" t="str">
        <x:v>Anexo IX</x:v>
      </x:c>
    </x:row>
    <x:row r="386" ht="34" customHeight="1">
      <x:c r="A386" s="3" t="str">
        <x:v>Junho</x:v>
      </x:c>
      <x:c r="B386" s="3" t="str">
        <x:v>O&amp;M</x:v>
      </x:c>
      <x:c r="C386" s="3" t="str">
        <x:v>PRODUÇÃO</x:v>
      </x:c>
      <x:c r="D386" s="3" t="str">
        <x:v>5033000294</x:v>
      </x:c>
      <x:c r="E386" s="9" t="str">
        <x:v>INST CHAVE FUSIVEL 34,5KV LV</x:v>
      </x:c>
      <x:c r="F386" s="3" t="str">
        <x:v>UNIDADE</x:v>
      </x:c>
      <x:c r="G386" s="10" t="n">
        <x:v>0</x:v>
      </x:c>
      <x:c r="H386" s="10" t="str">
        <x:f>IF(G386="","",G386/12)</x:f>
      </x:c>
      <x:c r="I386" s="10" t="n">
        <x:v>3</x:v>
      </x:c>
      <x:c r="J386" s="10" t="str">
        <x:f>IF(H386="","",I386-H386)</x:f>
      </x:c>
      <x:c r="K386" s="11" t="str">
        <x:f>IF(H386&gt;0,I386/H386,"")</x:f>
      </x:c>
      <x:c r="L386" s="12" t="n">
        <x:v>0</x:v>
      </x:c>
      <x:c r="M386" s="12" t="n">
        <x:v>1142.04</x:v>
      </x:c>
      <x:c r="N386" s="12" t="n">
        <x:f>M386-L386</x:f>
        <x:v>1142.04</x:v>
      </x:c>
      <x:c r="O386" s="3" t="str">
        <x:v>Anexo IX</x:v>
      </x:c>
    </x:row>
    <x:row r="387" ht="34" customHeight="1">
      <x:c r="A387" s="3" t="str">
        <x:v>Junho</x:v>
      </x:c>
      <x:c r="B387" s="3" t="str">
        <x:v>O&amp;M</x:v>
      </x:c>
      <x:c r="C387" s="3" t="str">
        <x:v>PRODUÇÃO</x:v>
      </x:c>
      <x:c r="D387" s="3" t="str">
        <x:v>5033000295</x:v>
      </x:c>
      <x:c r="E387" s="9" t="str">
        <x:v>RET CHAVE FUSIVEL 34,5KV LV</x:v>
      </x:c>
      <x:c r="F387" s="3" t="str">
        <x:v>UNIDADE</x:v>
      </x:c>
      <x:c r="G387" s="10" t="n">
        <x:v>0</x:v>
      </x:c>
      <x:c r="H387" s="10" t="str">
        <x:f>IF(G387="","",G387/12)</x:f>
      </x:c>
      <x:c r="I387" s="10" t="n">
        <x:v>3</x:v>
      </x:c>
      <x:c r="J387" s="10" t="str">
        <x:f>IF(H387="","",I387-H387)</x:f>
      </x:c>
      <x:c r="K387" s="11" t="str">
        <x:f>IF(H387&gt;0,I387/H387,"")</x:f>
      </x:c>
      <x:c r="L387" s="12" t="n">
        <x:v>0</x:v>
      </x:c>
      <x:c r="M387" s="12" t="n">
        <x:v>1015.92</x:v>
      </x:c>
      <x:c r="N387" s="12" t="n">
        <x:f>M387-L387</x:f>
        <x:v>1015.92</x:v>
      </x:c>
      <x:c r="O387" s="3" t="str">
        <x:v>Anexo IX</x:v>
      </x:c>
    </x:row>
    <x:row r="388" ht="34" customHeight="1">
      <x:c r="A388" s="3" t="str">
        <x:v>Junho</x:v>
      </x:c>
      <x:c r="B388" s="3" t="str">
        <x:v>O&amp;M</x:v>
      </x:c>
      <x:c r="C388" s="3" t="str">
        <x:v>PRODUÇÃO</x:v>
      </x:c>
      <x:c r="D388" s="3" t="str">
        <x:v>5033000346</x:v>
      </x:c>
      <x:c r="E388" s="9" t="str">
        <x:v>INST ESTR CP CHAVE FUSIVEL 1F LV</x:v>
      </x:c>
      <x:c r="F388" s="3" t="str">
        <x:v>CONJUNTO</x:v>
      </x:c>
      <x:c r="G388" s="10" t="n">
        <x:v>0</x:v>
      </x:c>
      <x:c r="H388" s="10" t="str">
        <x:f>IF(G388="","",G388/12)</x:f>
      </x:c>
      <x:c r="I388" s="10" t="n">
        <x:v>1</x:v>
      </x:c>
      <x:c r="J388" s="10" t="str">
        <x:f>IF(H388="","",I388-H388)</x:f>
      </x:c>
      <x:c r="K388" s="11" t="str">
        <x:f>IF(H388&gt;0,I388/H388,"")</x:f>
      </x:c>
      <x:c r="L388" s="12" t="n">
        <x:v>0</x:v>
      </x:c>
      <x:c r="M388" s="12" t="n">
        <x:v>493.56</x:v>
      </x:c>
      <x:c r="N388" s="12" t="n">
        <x:f>M388-L388</x:f>
        <x:v>493.56</x:v>
      </x:c>
      <x:c r="O388" s="3" t="str">
        <x:v>Anexo IX</x:v>
      </x:c>
    </x:row>
    <x:row r="389" ht="34" customHeight="1">
      <x:c r="A389" s="3" t="str">
        <x:v>Junho</x:v>
      </x:c>
      <x:c r="B389" s="3" t="str">
        <x:v>O&amp;M</x:v>
      </x:c>
      <x:c r="C389" s="3" t="str">
        <x:v>PRODUÇÃO</x:v>
      </x:c>
      <x:c r="D389" s="3" t="str">
        <x:v>5033000347</x:v>
      </x:c>
      <x:c r="E389" s="9" t="str">
        <x:v>RET ESTR CP CHAVE FUSIVEL 1F LV</x:v>
      </x:c>
      <x:c r="F389" s="3" t="str">
        <x:v>CONJUNTO</x:v>
      </x:c>
      <x:c r="G389" s="10" t="n">
        <x:v>0</x:v>
      </x:c>
      <x:c r="H389" s="10" t="str">
        <x:f>IF(G389="","",G389/12)</x:f>
      </x:c>
      <x:c r="I389" s="10" t="n">
        <x:v>1</x:v>
      </x:c>
      <x:c r="J389" s="10" t="str">
        <x:f>IF(H389="","",I389-H389)</x:f>
      </x:c>
      <x:c r="K389" s="11" t="str">
        <x:f>IF(H389&gt;0,I389/H389,"")</x:f>
      </x:c>
      <x:c r="L389" s="12" t="n">
        <x:v>0</x:v>
      </x:c>
      <x:c r="M389" s="12" t="n">
        <x:v>402.16</x:v>
      </x:c>
      <x:c r="N389" s="12" t="n">
        <x:f>M389-L389</x:f>
        <x:v>402.16</x:v>
      </x:c>
      <x:c r="O389" s="3" t="str">
        <x:v>Anexo IX</x:v>
      </x:c>
    </x:row>
    <x:row r="390" ht="34" customHeight="1">
      <x:c r="A390" s="3" t="str">
        <x:v>Junho</x:v>
      </x:c>
      <x:c r="B390" s="3" t="str">
        <x:v>O&amp;M</x:v>
      </x:c>
      <x:c r="C390" s="3" t="str">
        <x:v>PRODUÇÃO</x:v>
      </x:c>
      <x:c r="D390" s="3" t="str">
        <x:v>5033000344</x:v>
      </x:c>
      <x:c r="E390" s="9" t="str">
        <x:v>INST ESTR CP CHAVE FUSIVEL 2F LV</x:v>
      </x:c>
      <x:c r="F390" s="3" t="str">
        <x:v>CONJUNTO</x:v>
      </x:c>
      <x:c r="G390" s="10" t="n">
        <x:v>0</x:v>
      </x:c>
      <x:c r="H390" s="10" t="str">
        <x:f>IF(G390="","",G390/12)</x:f>
      </x:c>
      <x:c r="I390" s="10" t="n">
        <x:v>0</x:v>
      </x:c>
      <x:c r="J390" s="10" t="str">
        <x:f>IF(H390="","",I390-H390)</x:f>
      </x:c>
      <x:c r="K390" s="11" t="str">
        <x:f>IF(H390&gt;0,I390/H390,"")</x:f>
      </x:c>
      <x:c r="L390" s="12" t="n">
        <x:v>0</x:v>
      </x:c>
      <x:c r="M390" s="12" t="n">
        <x:v>0</x:v>
      </x:c>
      <x:c r="N390" s="12" t="n">
        <x:f>M390-L390</x:f>
        <x:v>0</x:v>
      </x:c>
      <x:c r="O390" s="3" t="str">
        <x:v>Anexo IX</x:v>
      </x:c>
    </x:row>
    <x:row r="391" ht="34" customHeight="1">
      <x:c r="A391" s="3" t="str">
        <x:v>Junho</x:v>
      </x:c>
      <x:c r="B391" s="3" t="str">
        <x:v>O&amp;M</x:v>
      </x:c>
      <x:c r="C391" s="3" t="str">
        <x:v>PRODUÇÃO</x:v>
      </x:c>
      <x:c r="D391" s="3" t="str">
        <x:v>5033000348</x:v>
      </x:c>
      <x:c r="E391" s="9" t="str">
        <x:v>RET ESTR CP CHAVE FUSIVEL 2F LV</x:v>
      </x:c>
      <x:c r="F391" s="3" t="str">
        <x:v>CONJUNTO</x:v>
      </x:c>
      <x:c r="G391" s="10" t="n">
        <x:v>0</x:v>
      </x:c>
      <x:c r="H391" s="10" t="str">
        <x:f>IF(G391="","",G391/12)</x:f>
      </x:c>
      <x:c r="I391" s="10" t="n">
        <x:v>0</x:v>
      </x:c>
      <x:c r="J391" s="10" t="str">
        <x:f>IF(H391="","",I391-H391)</x:f>
      </x:c>
      <x:c r="K391" s="11" t="str">
        <x:f>IF(H391&gt;0,I391/H391,"")</x:f>
      </x:c>
      <x:c r="L391" s="12" t="n">
        <x:v>0</x:v>
      </x:c>
      <x:c r="M391" s="12" t="n">
        <x:v>0</x:v>
      </x:c>
      <x:c r="N391" s="12" t="n">
        <x:f>M391-L391</x:f>
        <x:v>0</x:v>
      </x:c>
      <x:c r="O391" s="3" t="str">
        <x:v>Anexo IX</x:v>
      </x:c>
    </x:row>
    <x:row r="392" ht="34" customHeight="1">
      <x:c r="A392" s="3" t="str">
        <x:v>Junho</x:v>
      </x:c>
      <x:c r="B392" s="3" t="str">
        <x:v>O&amp;M</x:v>
      </x:c>
      <x:c r="C392" s="3" t="str">
        <x:v>PRODUÇÃO</x:v>
      </x:c>
      <x:c r="D392" s="3" t="str">
        <x:v>5033000345</x:v>
      </x:c>
      <x:c r="E392" s="9" t="str">
        <x:v>INST ESTR CP CHAVE FUSIVEL 3F LV</x:v>
      </x:c>
      <x:c r="F392" s="3" t="str">
        <x:v>CONJUNTO</x:v>
      </x:c>
      <x:c r="G392" s="10" t="n">
        <x:v>0</x:v>
      </x:c>
      <x:c r="H392" s="10" t="str">
        <x:f>IF(G392="","",G392/12)</x:f>
      </x:c>
      <x:c r="I392" s="10" t="n">
        <x:v>23</x:v>
      </x:c>
      <x:c r="J392" s="10" t="str">
        <x:f>IF(H392="","",I392-H392)</x:f>
      </x:c>
      <x:c r="K392" s="11" t="str">
        <x:f>IF(H392&gt;0,I392/H392,"")</x:f>
      </x:c>
      <x:c r="L392" s="12" t="n">
        <x:v>0</x:v>
      </x:c>
      <x:c r="M392" s="12" t="n">
        <x:v>15547.21</x:v>
      </x:c>
      <x:c r="N392" s="12" t="n">
        <x:f>M392-L392</x:f>
        <x:v>15547.21</x:v>
      </x:c>
      <x:c r="O392" s="3" t="str">
        <x:v>Anexo IX</x:v>
      </x:c>
    </x:row>
    <x:row r="393" ht="34" customHeight="1">
      <x:c r="A393" s="3" t="str">
        <x:v>Junho</x:v>
      </x:c>
      <x:c r="B393" s="3" t="str">
        <x:v>O&amp;M</x:v>
      </x:c>
      <x:c r="C393" s="3" t="str">
        <x:v>PRODUÇÃO</x:v>
      </x:c>
      <x:c r="D393" s="3" t="str">
        <x:v>5033000349</x:v>
      </x:c>
      <x:c r="E393" s="9" t="str">
        <x:v>RET ESTR CP CHAVE FUSIVEL 3F LV</x:v>
      </x:c>
      <x:c r="F393" s="3" t="str">
        <x:v>CONJUNTO</x:v>
      </x:c>
      <x:c r="G393" s="10" t="n">
        <x:v>0</x:v>
      </x:c>
      <x:c r="H393" s="10" t="str">
        <x:f>IF(G393="","",G393/12)</x:f>
      </x:c>
      <x:c r="I393" s="10" t="n">
        <x:v>21</x:v>
      </x:c>
      <x:c r="J393" s="10" t="str">
        <x:f>IF(H393="","",I393-H393)</x:f>
      </x:c>
      <x:c r="K393" s="11" t="str">
        <x:f>IF(H393&gt;0,I393/H393,"")</x:f>
      </x:c>
      <x:c r="L393" s="12" t="n">
        <x:v>0</x:v>
      </x:c>
      <x:c r="M393" s="12" t="n">
        <x:v>10940.58</x:v>
      </x:c>
      <x:c r="N393" s="12" t="n">
        <x:f>M393-L393</x:f>
        <x:v>10940.58</x:v>
      </x:c>
      <x:c r="O393" s="3" t="str">
        <x:v>Anexo IX</x:v>
      </x:c>
    </x:row>
    <x:row r="394" ht="34" customHeight="1">
      <x:c r="A394" s="3" t="str">
        <x:v>Junho</x:v>
      </x:c>
      <x:c r="B394" s="3" t="str">
        <x:v>O&amp;M</x:v>
      </x:c>
      <x:c r="C394" s="3" t="str">
        <x:v>PRODUÇÃO</x:v>
      </x:c>
      <x:c r="D394" s="3" t="str">
        <x:v>5033000298</x:v>
      </x:c>
      <x:c r="E394" s="9" t="str">
        <x:v>TURMA LV INST CHAVE SECCION A SECO 3F LV</x:v>
      </x:c>
      <x:c r="F394" s="3" t="str">
        <x:v>UNIDADE</x:v>
      </x:c>
      <x:c r="G394" s="10" t="n">
        <x:v>0</x:v>
      </x:c>
      <x:c r="H394" s="10" t="str">
        <x:f>IF(G394="","",G394/12)</x:f>
      </x:c>
      <x:c r="I394" s="10" t="n">
        <x:v>0</x:v>
      </x:c>
      <x:c r="J394" s="10" t="str">
        <x:f>IF(H394="","",I394-H394)</x:f>
      </x:c>
      <x:c r="K394" s="11" t="str">
        <x:f>IF(H394&gt;0,I394/H394,"")</x:f>
      </x:c>
      <x:c r="L394" s="12" t="n">
        <x:v>0</x:v>
      </x:c>
      <x:c r="M394" s="12" t="n">
        <x:v>0</x:v>
      </x:c>
      <x:c r="N394" s="12" t="n">
        <x:f>M394-L394</x:f>
        <x:v>0</x:v>
      </x:c>
      <x:c r="O394" s="3" t="str">
        <x:v>Anexo IX</x:v>
      </x:c>
    </x:row>
    <x:row r="395" ht="34" customHeight="1">
      <x:c r="A395" s="3" t="str">
        <x:v>Junho</x:v>
      </x:c>
      <x:c r="B395" s="3" t="str">
        <x:v>O&amp;M</x:v>
      </x:c>
      <x:c r="C395" s="3" t="str">
        <x:v>PRODUÇÃO</x:v>
      </x:c>
      <x:c r="D395" s="3" t="str">
        <x:v>5033000299</x:v>
      </x:c>
      <x:c r="E395" s="9" t="str">
        <x:v>TURMA LV RET CHAVE SECCION A SECO 3F LV</x:v>
      </x:c>
      <x:c r="F395" s="3" t="str">
        <x:v>UNIDADE</x:v>
      </x:c>
      <x:c r="G395" s="10" t="n">
        <x:v>0</x:v>
      </x:c>
      <x:c r="H395" s="10" t="str">
        <x:f>IF(G395="","",G395/12)</x:f>
      </x:c>
      <x:c r="I395" s="10" t="n">
        <x:v>0</x:v>
      </x:c>
      <x:c r="J395" s="10" t="str">
        <x:f>IF(H395="","",I395-H395)</x:f>
      </x:c>
      <x:c r="K395" s="11" t="str">
        <x:f>IF(H395&gt;0,I395/H395,"")</x:f>
      </x:c>
      <x:c r="L395" s="12" t="n">
        <x:v>0</x:v>
      </x:c>
      <x:c r="M395" s="12" t="n">
        <x:v>0</x:v>
      </x:c>
      <x:c r="N395" s="12" t="n">
        <x:f>M395-L395</x:f>
        <x:v>0</x:v>
      </x:c>
      <x:c r="O395" s="3" t="str">
        <x:v>Anexo IX</x:v>
      </x:c>
    </x:row>
    <x:row r="396" ht="34" customHeight="1">
      <x:c r="A396" s="3" t="str">
        <x:v>Junho</x:v>
      </x:c>
      <x:c r="B396" s="3" t="str">
        <x:v>O&amp;M</x:v>
      </x:c>
      <x:c r="C396" s="3" t="str">
        <x:v>PRODUÇÃO</x:v>
      </x:c>
      <x:c r="D396" s="3" t="str">
        <x:v>5033000300</x:v>
      </x:c>
      <x:c r="E396" s="9" t="str">
        <x:v>INST CHAVE FUSIVEL RELIG LV</x:v>
      </x:c>
      <x:c r="F396" s="3" t="str">
        <x:v>UNIDADE</x:v>
      </x:c>
      <x:c r="G396" s="10" t="n">
        <x:v>0</x:v>
      </x:c>
      <x:c r="H396" s="10" t="str">
        <x:f>IF(G396="","",G396/12)</x:f>
      </x:c>
      <x:c r="I396" s="10" t="n">
        <x:v>0</x:v>
      </x:c>
      <x:c r="J396" s="10" t="str">
        <x:f>IF(H396="","",I396-H396)</x:f>
      </x:c>
      <x:c r="K396" s="11" t="str">
        <x:f>IF(H396&gt;0,I396/H396,"")</x:f>
      </x:c>
      <x:c r="L396" s="12" t="n">
        <x:v>0</x:v>
      </x:c>
      <x:c r="M396" s="12" t="n">
        <x:v>0</x:v>
      </x:c>
      <x:c r="N396" s="12" t="n">
        <x:f>M396-L396</x:f>
        <x:v>0</x:v>
      </x:c>
      <x:c r="O396" s="3" t="str">
        <x:v>Anexo IX</x:v>
      </x:c>
    </x:row>
    <x:row r="397" ht="34" customHeight="1">
      <x:c r="A397" s="3" t="str">
        <x:v>Junho</x:v>
      </x:c>
      <x:c r="B397" s="3" t="str">
        <x:v>O&amp;M</x:v>
      </x:c>
      <x:c r="C397" s="3" t="str">
        <x:v>PRODUÇÃO</x:v>
      </x:c>
      <x:c r="D397" s="3" t="str">
        <x:v>5033000301</x:v>
      </x:c>
      <x:c r="E397" s="9" t="str">
        <x:v>RET CHAVE FUSIVEL RELIG LV</x:v>
      </x:c>
      <x:c r="F397" s="3" t="str">
        <x:v>UNIDADE</x:v>
      </x:c>
      <x:c r="G397" s="10" t="n">
        <x:v>0</x:v>
      </x:c>
      <x:c r="H397" s="10" t="str">
        <x:f>IF(G397="","",G397/12)</x:f>
      </x:c>
      <x:c r="I397" s="10" t="n">
        <x:v>0</x:v>
      </x:c>
      <x:c r="J397" s="10" t="str">
        <x:f>IF(H397="","",I397-H397)</x:f>
      </x:c>
      <x:c r="K397" s="11" t="str">
        <x:f>IF(H397&gt;0,I397/H397,"")</x:f>
      </x:c>
      <x:c r="L397" s="12" t="n">
        <x:v>0</x:v>
      </x:c>
      <x:c r="M397" s="12" t="n">
        <x:v>0</x:v>
      </x:c>
      <x:c r="N397" s="12" t="n">
        <x:f>M397-L397</x:f>
        <x:v>0</x:v>
      </x:c>
      <x:c r="O397" s="3" t="str">
        <x:v>Anexo IX</x:v>
      </x:c>
    </x:row>
    <x:row r="398" ht="34" customHeight="1">
      <x:c r="A398" s="3" t="str">
        <x:v>Junho</x:v>
      </x:c>
      <x:c r="B398" s="3" t="str">
        <x:v>O&amp;M</x:v>
      </x:c>
      <x:c r="C398" s="3" t="str">
        <x:v>PRODUÇÃO</x:v>
      </x:c>
      <x:c r="D398" s="3" t="str">
        <x:v>5033000302</x:v>
      </x:c>
      <x:c r="E398" s="9" t="str">
        <x:v>INST ESTR CP CHAVE FUSIVEL RELIG 1F LV</x:v>
      </x:c>
      <x:c r="F398" s="3" t="str">
        <x:v>CONJUNTO</x:v>
      </x:c>
      <x:c r="G398" s="10" t="n">
        <x:v>0</x:v>
      </x:c>
      <x:c r="H398" s="10" t="str">
        <x:f>IF(G398="","",G398/12)</x:f>
      </x:c>
      <x:c r="I398" s="10" t="n">
        <x:v>0</x:v>
      </x:c>
      <x:c r="J398" s="10" t="str">
        <x:f>IF(H398="","",I398-H398)</x:f>
      </x:c>
      <x:c r="K398" s="11" t="str">
        <x:f>IF(H398&gt;0,I398/H398,"")</x:f>
      </x:c>
      <x:c r="L398" s="12" t="n">
        <x:v>0</x:v>
      </x:c>
      <x:c r="M398" s="12" t="n">
        <x:v>0</x:v>
      </x:c>
      <x:c r="N398" s="12" t="n">
        <x:f>M398-L398</x:f>
        <x:v>0</x:v>
      </x:c>
      <x:c r="O398" s="3" t="str">
        <x:v>Anexo IX</x:v>
      </x:c>
    </x:row>
    <x:row r="399" ht="34" customHeight="1">
      <x:c r="A399" s="3" t="str">
        <x:v>Junho</x:v>
      </x:c>
      <x:c r="B399" s="3" t="str">
        <x:v>O&amp;M</x:v>
      </x:c>
      <x:c r="C399" s="3" t="str">
        <x:v>PRODUÇÃO</x:v>
      </x:c>
      <x:c r="D399" s="3" t="str">
        <x:v>5033000303</x:v>
      </x:c>
      <x:c r="E399" s="9" t="str">
        <x:v>RET ESTR CP CHAVE FUSIVEL RELIG 1F LV</x:v>
      </x:c>
      <x:c r="F399" s="3" t="str">
        <x:v>CONJUNTO</x:v>
      </x:c>
      <x:c r="G399" s="10" t="n">
        <x:v>0</x:v>
      </x:c>
      <x:c r="H399" s="10" t="str">
        <x:f>IF(G399="","",G399/12)</x:f>
      </x:c>
      <x:c r="I399" s="10" t="n">
        <x:v>0</x:v>
      </x:c>
      <x:c r="J399" s="10" t="str">
        <x:f>IF(H399="","",I399-H399)</x:f>
      </x:c>
      <x:c r="K399" s="11" t="str">
        <x:f>IF(H399&gt;0,I399/H399,"")</x:f>
      </x:c>
      <x:c r="L399" s="12" t="n">
        <x:v>0</x:v>
      </x:c>
      <x:c r="M399" s="12" t="n">
        <x:v>0</x:v>
      </x:c>
      <x:c r="N399" s="12" t="n">
        <x:f>M399-L399</x:f>
        <x:v>0</x:v>
      </x:c>
      <x:c r="O399" s="3" t="str">
        <x:v>Anexo IX</x:v>
      </x:c>
    </x:row>
    <x:row r="400" ht="34" customHeight="1">
      <x:c r="A400" s="3" t="str">
        <x:v>Junho</x:v>
      </x:c>
      <x:c r="B400" s="3" t="str">
        <x:v>O&amp;M</x:v>
      </x:c>
      <x:c r="C400" s="3" t="str">
        <x:v>PRODUÇÃO</x:v>
      </x:c>
      <x:c r="D400" s="3" t="str">
        <x:v>5033000304</x:v>
      </x:c>
      <x:c r="E400" s="9" t="str">
        <x:v>INST ESTR CP CHAVE FUSIVEL RELIG 2/3F LV</x:v>
      </x:c>
      <x:c r="F400" s="3" t="str">
        <x:v>CONJUNTO</x:v>
      </x:c>
      <x:c r="G400" s="10" t="n">
        <x:v>0</x:v>
      </x:c>
      <x:c r="H400" s="10" t="str">
        <x:f>IF(G400="","",G400/12)</x:f>
      </x:c>
      <x:c r="I400" s="10" t="n">
        <x:v>1</x:v>
      </x:c>
      <x:c r="J400" s="10" t="str">
        <x:f>IF(H400="","",I400-H400)</x:f>
      </x:c>
      <x:c r="K400" s="11" t="str">
        <x:f>IF(H400&gt;0,I400/H400,"")</x:f>
      </x:c>
      <x:c r="L400" s="12" t="n">
        <x:v>0</x:v>
      </x:c>
      <x:c r="M400" s="12" t="n">
        <x:v>1731.76</x:v>
      </x:c>
      <x:c r="N400" s="12" t="n">
        <x:f>M400-L400</x:f>
        <x:v>1731.76</x:v>
      </x:c>
      <x:c r="O400" s="3" t="str">
        <x:v>Anexo IX</x:v>
      </x:c>
    </x:row>
    <x:row r="401" ht="34" customHeight="1">
      <x:c r="A401" s="3" t="str">
        <x:v>Junho</x:v>
      </x:c>
      <x:c r="B401" s="3" t="str">
        <x:v>O&amp;M</x:v>
      </x:c>
      <x:c r="C401" s="3" t="str">
        <x:v>PRODUÇÃO</x:v>
      </x:c>
      <x:c r="D401" s="3" t="str">
        <x:v>5033000305</x:v>
      </x:c>
      <x:c r="E401" s="9" t="str">
        <x:v>RET ESTR CP CHAVE FUSIVEL RELIG 2/3F LV</x:v>
      </x:c>
      <x:c r="F401" s="3" t="str">
        <x:v>CONJUNTO</x:v>
      </x:c>
      <x:c r="G401" s="10" t="n">
        <x:v>0</x:v>
      </x:c>
      <x:c r="H401" s="10" t="str">
        <x:f>IF(G401="","",G401/12)</x:f>
      </x:c>
      <x:c r="I401" s="10" t="n">
        <x:v>1</x:v>
      </x:c>
      <x:c r="J401" s="10" t="str">
        <x:f>IF(H401="","",I401-H401)</x:f>
      </x:c>
      <x:c r="K401" s="11" t="str">
        <x:f>IF(H401&gt;0,I401/H401,"")</x:f>
      </x:c>
      <x:c r="L401" s="12" t="n">
        <x:v>0</x:v>
      </x:c>
      <x:c r="M401" s="12" t="n">
        <x:v>1148.17</x:v>
      </x:c>
      <x:c r="N401" s="12" t="n">
        <x:f>M401-L401</x:f>
        <x:v>1148.17</x:v>
      </x:c>
      <x:c r="O401" s="3" t="str">
        <x:v>Anexo IX</x:v>
      </x:c>
    </x:row>
    <x:row r="402" ht="34" customHeight="1">
      <x:c r="A402" s="3" t="str">
        <x:v>Junho</x:v>
      </x:c>
      <x:c r="B402" s="3" t="str">
        <x:v>O&amp;M</x:v>
      </x:c>
      <x:c r="C402" s="3" t="str">
        <x:v>PRODUÇÃO</x:v>
      </x:c>
      <x:c r="D402" s="3" t="str">
        <x:v>5033000306</x:v>
      </x:c>
      <x:c r="E402" s="9" t="str">
        <x:v>INST CHAVE BY-PASS LV</x:v>
      </x:c>
      <x:c r="F402" s="3" t="str">
        <x:v>UNIDADE</x:v>
      </x:c>
      <x:c r="G402" s="10" t="n">
        <x:v>0</x:v>
      </x:c>
      <x:c r="H402" s="10" t="str">
        <x:f>IF(G402="","",G402/12)</x:f>
      </x:c>
      <x:c r="I402" s="10" t="n">
        <x:v>1</x:v>
      </x:c>
      <x:c r="J402" s="10" t="str">
        <x:f>IF(H402="","",I402-H402)</x:f>
      </x:c>
      <x:c r="K402" s="11" t="str">
        <x:f>IF(H402&gt;0,I402/H402,"")</x:f>
      </x:c>
      <x:c r="L402" s="12" t="n">
        <x:v>0</x:v>
      </x:c>
      <x:c r="M402" s="12" t="n">
        <x:v>596.57</x:v>
      </x:c>
      <x:c r="N402" s="12" t="n">
        <x:f>M402-L402</x:f>
        <x:v>596.57</x:v>
      </x:c>
      <x:c r="O402" s="3" t="str">
        <x:v>Anexo IX</x:v>
      </x:c>
    </x:row>
    <x:row r="403" ht="34" customHeight="1">
      <x:c r="A403" s="3" t="str">
        <x:v>Junho</x:v>
      </x:c>
      <x:c r="B403" s="3" t="str">
        <x:v>O&amp;M</x:v>
      </x:c>
      <x:c r="C403" s="3" t="str">
        <x:v>PRODUÇÃO</x:v>
      </x:c>
      <x:c r="D403" s="3" t="str">
        <x:v>5033000307</x:v>
      </x:c>
      <x:c r="E403" s="9" t="str">
        <x:v>RET CHAVE BY-PASS LV</x:v>
      </x:c>
      <x:c r="F403" s="3" t="str">
        <x:v>UNIDADE</x:v>
      </x:c>
      <x:c r="G403" s="10" t="n">
        <x:v>0</x:v>
      </x:c>
      <x:c r="H403" s="10" t="str">
        <x:f>IF(G403="","",G403/12)</x:f>
      </x:c>
      <x:c r="I403" s="10" t="n">
        <x:v>1</x:v>
      </x:c>
      <x:c r="J403" s="10" t="str">
        <x:f>IF(H403="","",I403-H403)</x:f>
      </x:c>
      <x:c r="K403" s="11" t="str">
        <x:f>IF(H403&gt;0,I403/H403,"")</x:f>
      </x:c>
      <x:c r="L403" s="12" t="n">
        <x:v>0</x:v>
      </x:c>
      <x:c r="M403" s="12" t="n">
        <x:v>382.78</x:v>
      </x:c>
      <x:c r="N403" s="12" t="n">
        <x:f>M403-L403</x:f>
        <x:v>382.78</x:v>
      </x:c>
      <x:c r="O403" s="3" t="str">
        <x:v>Anexo IX</x:v>
      </x:c>
    </x:row>
    <x:row r="404" ht="34" customHeight="1">
      <x:c r="A404" s="3" t="str">
        <x:v>Junho</x:v>
      </x:c>
      <x:c r="B404" s="3" t="str">
        <x:v>O&amp;M</x:v>
      </x:c>
      <x:c r="C404" s="3" t="str">
        <x:v>PRODUÇÃO</x:v>
      </x:c>
      <x:c r="D404" s="3" t="str">
        <x:v>5033000327</x:v>
      </x:c>
      <x:c r="E404" s="9" t="str">
        <x:v>INST SENSOR FALTA LV</x:v>
      </x:c>
      <x:c r="F404" s="3" t="str">
        <x:v>UNIDADE</x:v>
      </x:c>
      <x:c r="G404" s="10" t="n">
        <x:v>0</x:v>
      </x:c>
      <x:c r="H404" s="10" t="str">
        <x:f>IF(G404="","",G404/12)</x:f>
      </x:c>
      <x:c r="I404" s="10" t="n">
        <x:v>0</x:v>
      </x:c>
      <x:c r="J404" s="10" t="str">
        <x:f>IF(H404="","",I404-H404)</x:f>
      </x:c>
      <x:c r="K404" s="11" t="str">
        <x:f>IF(H404&gt;0,I404/H404,"")</x:f>
      </x:c>
      <x:c r="L404" s="12" t="n">
        <x:v>0</x:v>
      </x:c>
      <x:c r="M404" s="12" t="n">
        <x:v>0</x:v>
      </x:c>
      <x:c r="N404" s="12" t="n">
        <x:f>M404-L404</x:f>
        <x:v>0</x:v>
      </x:c>
      <x:c r="O404" s="3" t="str">
        <x:v>Anexo IX</x:v>
      </x:c>
    </x:row>
    <x:row r="405" ht="34" customHeight="1">
      <x:c r="A405" s="3" t="str">
        <x:v>Junho</x:v>
      </x:c>
      <x:c r="B405" s="3" t="str">
        <x:v>O&amp;M</x:v>
      </x:c>
      <x:c r="C405" s="3" t="str">
        <x:v>PRODUÇÃO</x:v>
      </x:c>
      <x:c r="D405" s="3" t="str">
        <x:v>5033000328</x:v>
      </x:c>
      <x:c r="E405" s="9" t="str">
        <x:v>RET SENSOR FALTA LV</x:v>
      </x:c>
      <x:c r="F405" s="3" t="str">
        <x:v>UNIDADE</x:v>
      </x:c>
      <x:c r="G405" s="10" t="n">
        <x:v>0</x:v>
      </x:c>
      <x:c r="H405" s="10" t="str">
        <x:f>IF(G405="","",G405/12)</x:f>
      </x:c>
      <x:c r="I405" s="10" t="n">
        <x:v>0</x:v>
      </x:c>
      <x:c r="J405" s="10" t="str">
        <x:f>IF(H405="","",I405-H405)</x:f>
      </x:c>
      <x:c r="K405" s="11" t="str">
        <x:f>IF(H405&gt;0,I405/H405,"")</x:f>
      </x:c>
      <x:c r="L405" s="12" t="n">
        <x:v>0</x:v>
      </x:c>
      <x:c r="M405" s="12" t="n">
        <x:v>0</x:v>
      </x:c>
      <x:c r="N405" s="12" t="n">
        <x:f>M405-L405</x:f>
        <x:v>0</x:v>
      </x:c>
      <x:c r="O405" s="3" t="str">
        <x:v>Anexo IX</x:v>
      </x:c>
    </x:row>
    <x:row r="406" ht="34" customHeight="1">
      <x:c r="A406" s="3" t="str">
        <x:v>Junho</x:v>
      </x:c>
      <x:c r="B406" s="3" t="str">
        <x:v>O&amp;M</x:v>
      </x:c>
      <x:c r="C406" s="3" t="str">
        <x:v>PRODUÇÃO</x:v>
      </x:c>
      <x:c r="D406" s="3" t="str">
        <x:v>5033000329</x:v>
      </x:c>
      <x:c r="E406" s="9" t="str">
        <x:v>INST ESTR CP SENSOR FALTA POSTE LV</x:v>
      </x:c>
      <x:c r="F406" s="3" t="str">
        <x:v>CONJUNTO</x:v>
      </x:c>
      <x:c r="G406" s="10" t="n">
        <x:v>0</x:v>
      </x:c>
      <x:c r="H406" s="10" t="str">
        <x:f>IF(G406="","",G406/12)</x:f>
      </x:c>
      <x:c r="I406" s="10" t="n">
        <x:v>0</x:v>
      </x:c>
      <x:c r="J406" s="10" t="str">
        <x:f>IF(H406="","",I406-H406)</x:f>
      </x:c>
      <x:c r="K406" s="11" t="str">
        <x:f>IF(H406&gt;0,I406/H406,"")</x:f>
      </x:c>
      <x:c r="L406" s="12" t="n">
        <x:v>0</x:v>
      </x:c>
      <x:c r="M406" s="12" t="n">
        <x:v>0</x:v>
      </x:c>
      <x:c r="N406" s="12" t="n">
        <x:f>M406-L406</x:f>
        <x:v>0</x:v>
      </x:c>
      <x:c r="O406" s="3" t="str">
        <x:v>Anexo IX</x:v>
      </x:c>
    </x:row>
    <x:row r="407" ht="34" customHeight="1">
      <x:c r="A407" s="3" t="str">
        <x:v>Junho</x:v>
      </x:c>
      <x:c r="B407" s="3" t="str">
        <x:v>O&amp;M</x:v>
      </x:c>
      <x:c r="C407" s="3" t="str">
        <x:v>PRODUÇÃO</x:v>
      </x:c>
      <x:c r="D407" s="3" t="str">
        <x:v>5033000330</x:v>
      </x:c>
      <x:c r="E407" s="9" t="str">
        <x:v>RET ESTR CP SENSOR FALTA POSTE LV</x:v>
      </x:c>
      <x:c r="F407" s="3" t="str">
        <x:v>CONJUNTO</x:v>
      </x:c>
      <x:c r="G407" s="10" t="n">
        <x:v>0</x:v>
      </x:c>
      <x:c r="H407" s="10" t="str">
        <x:f>IF(G407="","",G407/12)</x:f>
      </x:c>
      <x:c r="I407" s="10" t="n">
        <x:v>0</x:v>
      </x:c>
      <x:c r="J407" s="10" t="str">
        <x:f>IF(H407="","",I407-H407)</x:f>
      </x:c>
      <x:c r="K407" s="11" t="str">
        <x:f>IF(H407&gt;0,I407/H407,"")</x:f>
      </x:c>
      <x:c r="L407" s="12" t="n">
        <x:v>0</x:v>
      </x:c>
      <x:c r="M407" s="12" t="n">
        <x:v>0</x:v>
      </x:c>
      <x:c r="N407" s="12" t="n">
        <x:f>M407-L407</x:f>
        <x:v>0</x:v>
      </x:c>
      <x:c r="O407" s="3" t="str">
        <x:v>Anexo IX</x:v>
      </x:c>
    </x:row>
    <x:row r="408" ht="34" customHeight="1">
      <x:c r="A408" s="3" t="str">
        <x:v>Junho</x:v>
      </x:c>
      <x:c r="B408" s="3" t="str">
        <x:v>O&amp;M</x:v>
      </x:c>
      <x:c r="C408" s="3" t="str">
        <x:v>PRODUÇÃO</x:v>
      </x:c>
      <x:c r="D408" s="3" t="str">
        <x:v>5033000323</x:v>
      </x:c>
      <x:c r="E408" s="9" t="str">
        <x:v>INST RELIGADOR 1F POSTE LV</x:v>
      </x:c>
      <x:c r="F408" s="3" t="str">
        <x:v>UNIDADE</x:v>
      </x:c>
      <x:c r="G408" s="10" t="n">
        <x:v>0</x:v>
      </x:c>
      <x:c r="H408" s="10" t="str">
        <x:f>IF(G408="","",G408/12)</x:f>
      </x:c>
      <x:c r="I408" s="10" t="n">
        <x:v>0</x:v>
      </x:c>
      <x:c r="J408" s="10" t="str">
        <x:f>IF(H408="","",I408-H408)</x:f>
      </x:c>
      <x:c r="K408" s="11" t="str">
        <x:f>IF(H408&gt;0,I408/H408,"")</x:f>
      </x:c>
      <x:c r="L408" s="12" t="n">
        <x:v>0</x:v>
      </x:c>
      <x:c r="M408" s="12" t="n">
        <x:v>0</x:v>
      </x:c>
      <x:c r="N408" s="12" t="n">
        <x:f>M408-L408</x:f>
        <x:v>0</x:v>
      </x:c>
      <x:c r="O408" s="3" t="str">
        <x:v>Anexo IX</x:v>
      </x:c>
    </x:row>
    <x:row r="409" ht="34" customHeight="1">
      <x:c r="A409" s="3" t="str">
        <x:v>Junho</x:v>
      </x:c>
      <x:c r="B409" s="3" t="str">
        <x:v>O&amp;M</x:v>
      </x:c>
      <x:c r="C409" s="3" t="str">
        <x:v>PRODUÇÃO</x:v>
      </x:c>
      <x:c r="D409" s="3" t="str">
        <x:v>5033000324</x:v>
      </x:c>
      <x:c r="E409" s="9" t="str">
        <x:v>RET RELIGADOR 1F POSTE LV</x:v>
      </x:c>
      <x:c r="F409" s="3" t="str">
        <x:v>UNIDADE</x:v>
      </x:c>
      <x:c r="G409" s="10" t="n">
        <x:v>0</x:v>
      </x:c>
      <x:c r="H409" s="10" t="str">
        <x:f>IF(G409="","",G409/12)</x:f>
      </x:c>
      <x:c r="I409" s="10" t="n">
        <x:v>0</x:v>
      </x:c>
      <x:c r="J409" s="10" t="str">
        <x:f>IF(H409="","",I409-H409)</x:f>
      </x:c>
      <x:c r="K409" s="11" t="str">
        <x:f>IF(H409&gt;0,I409/H409,"")</x:f>
      </x:c>
      <x:c r="L409" s="12" t="n">
        <x:v>0</x:v>
      </x:c>
      <x:c r="M409" s="12" t="n">
        <x:v>0</x:v>
      </x:c>
      <x:c r="N409" s="12" t="n">
        <x:f>M409-L409</x:f>
        <x:v>0</x:v>
      </x:c>
      <x:c r="O409" s="3" t="str">
        <x:v>Anexo IX</x:v>
      </x:c>
    </x:row>
    <x:row r="410" ht="34" customHeight="1">
      <x:c r="A410" s="3" t="str">
        <x:v>Junho</x:v>
      </x:c>
      <x:c r="B410" s="3" t="str">
        <x:v>O&amp;M</x:v>
      </x:c>
      <x:c r="C410" s="3" t="str">
        <x:v>PRODUÇÃO</x:v>
      </x:c>
      <x:c r="D410" s="3" t="str">
        <x:v>5033000325</x:v>
      </x:c>
      <x:c r="E410" s="9" t="str">
        <x:v>INST ESTR CP RELIGADOR 1F POSTE LV</x:v>
      </x:c>
      <x:c r="F410" s="3" t="str">
        <x:v>CONJUNTO</x:v>
      </x:c>
      <x:c r="G410" s="10" t="n">
        <x:v>0</x:v>
      </x:c>
      <x:c r="H410" s="10" t="str">
        <x:f>IF(G410="","",G410/12)</x:f>
      </x:c>
      <x:c r="I410" s="10" t="n">
        <x:v>0</x:v>
      </x:c>
      <x:c r="J410" s="10" t="str">
        <x:f>IF(H410="","",I410-H410)</x:f>
      </x:c>
      <x:c r="K410" s="11" t="str">
        <x:f>IF(H410&gt;0,I410/H410,"")</x:f>
      </x:c>
      <x:c r="L410" s="12" t="n">
        <x:v>0</x:v>
      </x:c>
      <x:c r="M410" s="12" t="n">
        <x:v>0</x:v>
      </x:c>
      <x:c r="N410" s="12" t="n">
        <x:f>M410-L410</x:f>
        <x:v>0</x:v>
      </x:c>
      <x:c r="O410" s="3" t="str">
        <x:v>Anexo IX</x:v>
      </x:c>
    </x:row>
    <x:row r="411" ht="34" customHeight="1">
      <x:c r="A411" s="3" t="str">
        <x:v>Junho</x:v>
      </x:c>
      <x:c r="B411" s="3" t="str">
        <x:v>O&amp;M</x:v>
      </x:c>
      <x:c r="C411" s="3" t="str">
        <x:v>PRODUÇÃO</x:v>
      </x:c>
      <x:c r="D411" s="3" t="str">
        <x:v>5033000326</x:v>
      </x:c>
      <x:c r="E411" s="9" t="str">
        <x:v>RET ESTR CP RELIGADOR 1F POSTE LV</x:v>
      </x:c>
      <x:c r="F411" s="3" t="str">
        <x:v>CONJUNTO</x:v>
      </x:c>
      <x:c r="G411" s="10" t="n">
        <x:v>0</x:v>
      </x:c>
      <x:c r="H411" s="10" t="str">
        <x:f>IF(G411="","",G411/12)</x:f>
      </x:c>
      <x:c r="I411" s="10" t="n">
        <x:v>0</x:v>
      </x:c>
      <x:c r="J411" s="10" t="str">
        <x:f>IF(H411="","",I411-H411)</x:f>
      </x:c>
      <x:c r="K411" s="11" t="str">
        <x:f>IF(H411&gt;0,I411/H411,"")</x:f>
      </x:c>
      <x:c r="L411" s="12" t="n">
        <x:v>0</x:v>
      </x:c>
      <x:c r="M411" s="12" t="n">
        <x:v>0</x:v>
      </x:c>
      <x:c r="N411" s="12" t="n">
        <x:f>M411-L411</x:f>
        <x:v>0</x:v>
      </x:c>
      <x:c r="O411" s="3" t="str">
        <x:v>Anexo IX</x:v>
      </x:c>
    </x:row>
    <x:row r="412" ht="34" customHeight="1">
      <x:c r="A412" s="3" t="str">
        <x:v>Junho</x:v>
      </x:c>
      <x:c r="B412" s="3" t="str">
        <x:v>O&amp;M</x:v>
      </x:c>
      <x:c r="C412" s="3" t="str">
        <x:v>PRODUÇÃO</x:v>
      </x:c>
      <x:c r="D412" s="3" t="str">
        <x:v>5033000320</x:v>
      </x:c>
      <x:c r="E412" s="9" t="str">
        <x:v>RET ESTR CP RELIG DIST 1F BASE C 1F LV</x:v>
      </x:c>
      <x:c r="F412" s="3" t="str">
        <x:v>CONJUNTO</x:v>
      </x:c>
      <x:c r="G412" s="10" t="n">
        <x:v>0</x:v>
      </x:c>
      <x:c r="H412" s="10" t="str">
        <x:f>IF(G412="","",G412/12)</x:f>
      </x:c>
      <x:c r="I412" s="10" t="n">
        <x:v>0</x:v>
      </x:c>
      <x:c r="J412" s="10" t="str">
        <x:f>IF(H412="","",I412-H412)</x:f>
      </x:c>
      <x:c r="K412" s="11" t="str">
        <x:f>IF(H412&gt;0,I412/H412,"")</x:f>
      </x:c>
      <x:c r="L412" s="12" t="n">
        <x:v>0</x:v>
      </x:c>
      <x:c r="M412" s="12" t="n">
        <x:v>0</x:v>
      </x:c>
      <x:c r="N412" s="12" t="n">
        <x:f>M412-L412</x:f>
        <x:v>0</x:v>
      </x:c>
      <x:c r="O412" s="3" t="str">
        <x:v>Anexo IX</x:v>
      </x:c>
    </x:row>
    <x:row r="413" ht="34" customHeight="1">
      <x:c r="A413" s="3" t="str">
        <x:v>Junho</x:v>
      </x:c>
      <x:c r="B413" s="3" t="str">
        <x:v>O&amp;M</x:v>
      </x:c>
      <x:c r="C413" s="3" t="str">
        <x:v>PRODUÇÃO</x:v>
      </x:c>
      <x:c r="D413" s="3" t="str">
        <x:v>5033000333</x:v>
      </x:c>
      <x:c r="E413" s="9" t="str">
        <x:v>INST ESTR CP RELIG DIST 1F BASE C 2F LV</x:v>
      </x:c>
      <x:c r="F413" s="3" t="str">
        <x:v>CONJUNTO</x:v>
      </x:c>
      <x:c r="G413" s="10" t="n">
        <x:v>0</x:v>
      </x:c>
      <x:c r="H413" s="10" t="str">
        <x:f>IF(G413="","",G413/12)</x:f>
      </x:c>
      <x:c r="I413" s="10" t="n">
        <x:v>0</x:v>
      </x:c>
      <x:c r="J413" s="10" t="str">
        <x:f>IF(H413="","",I413-H413)</x:f>
      </x:c>
      <x:c r="K413" s="11" t="str">
        <x:f>IF(H413&gt;0,I413/H413,"")</x:f>
      </x:c>
      <x:c r="L413" s="12" t="n">
        <x:v>0</x:v>
      </x:c>
      <x:c r="M413" s="12" t="n">
        <x:v>0</x:v>
      </x:c>
      <x:c r="N413" s="12" t="n">
        <x:f>M413-L413</x:f>
        <x:v>0</x:v>
      </x:c>
      <x:c r="O413" s="3" t="str">
        <x:v>Anexo IX</x:v>
      </x:c>
    </x:row>
    <x:row r="414" ht="34" customHeight="1">
      <x:c r="A414" s="3" t="str">
        <x:v>Junho</x:v>
      </x:c>
      <x:c r="B414" s="3" t="str">
        <x:v>O&amp;M</x:v>
      </x:c>
      <x:c r="C414" s="3" t="str">
        <x:v>PRODUÇÃO</x:v>
      </x:c>
      <x:c r="D414" s="3" t="str">
        <x:v>5033000332</x:v>
      </x:c>
      <x:c r="E414" s="9" t="str">
        <x:v>RET ESTR CP RELIG DIST 1F BASE C 2F LV</x:v>
      </x:c>
      <x:c r="F414" s="3" t="str">
        <x:v>CONJUNTO</x:v>
      </x:c>
      <x:c r="G414" s="10" t="n">
        <x:v>0</x:v>
      </x:c>
      <x:c r="H414" s="10" t="str">
        <x:f>IF(G414="","",G414/12)</x:f>
      </x:c>
      <x:c r="I414" s="10" t="n">
        <x:v>0</x:v>
      </x:c>
      <x:c r="J414" s="10" t="str">
        <x:f>IF(H414="","",I414-H414)</x:f>
      </x:c>
      <x:c r="K414" s="11" t="str">
        <x:f>IF(H414&gt;0,I414/H414,"")</x:f>
      </x:c>
      <x:c r="L414" s="12" t="n">
        <x:v>0</x:v>
      </x:c>
      <x:c r="M414" s="12" t="n">
        <x:v>0</x:v>
      </x:c>
      <x:c r="N414" s="12" t="n">
        <x:f>M414-L414</x:f>
        <x:v>0</x:v>
      </x:c>
      <x:c r="O414" s="3" t="str">
        <x:v>Anexo IX</x:v>
      </x:c>
    </x:row>
    <x:row r="415" ht="34" customHeight="1">
      <x:c r="A415" s="3" t="str">
        <x:v>Junho</x:v>
      </x:c>
      <x:c r="B415" s="3" t="str">
        <x:v>O&amp;M</x:v>
      </x:c>
      <x:c r="C415" s="3" t="str">
        <x:v>PRODUÇÃO</x:v>
      </x:c>
      <x:c r="D415" s="3" t="str">
        <x:v>5031200332</x:v>
      </x:c>
      <x:c r="E415" s="9" t="str">
        <x:v>INST ESTR PRI 3F ANC/AMA CRUZ DP HT LV</x:v>
      </x:c>
      <x:c r="F415" s="3" t="str">
        <x:v>UNIDADE</x:v>
      </x:c>
      <x:c r="G415" s="10" t="n">
        <x:v>0</x:v>
      </x:c>
      <x:c r="H415" s="10" t="str">
        <x:f>IF(G415="","",G415/12)</x:f>
      </x:c>
      <x:c r="I415" s="10" t="n">
        <x:v>0</x:v>
      </x:c>
      <x:c r="J415" s="10" t="str">
        <x:f>IF(H415="","",I415-H415)</x:f>
      </x:c>
      <x:c r="K415" s="11" t="str">
        <x:f>IF(H415&gt;0,I415/H415,"")</x:f>
      </x:c>
      <x:c r="L415" s="12" t="n">
        <x:v>0</x:v>
      </x:c>
      <x:c r="M415" s="12" t="n">
        <x:v>0</x:v>
      </x:c>
      <x:c r="N415" s="12" t="n">
        <x:f>M415-L415</x:f>
        <x:v>0</x:v>
      </x:c>
      <x:c r="O415" s="3" t="str">
        <x:v>Anexo IX</x:v>
      </x:c>
    </x:row>
    <x:row r="416" ht="34" customHeight="1">
      <x:c r="A416" s="3" t="str">
        <x:v>Junho</x:v>
      </x:c>
      <x:c r="B416" s="3" t="str">
        <x:v>O&amp;M</x:v>
      </x:c>
      <x:c r="C416" s="3" t="str">
        <x:v>PRODUÇÃO</x:v>
      </x:c>
      <x:c r="D416" s="3" t="str">
        <x:v>5031200349</x:v>
      </x:c>
      <x:c r="E416" s="9" t="str">
        <x:v>INST ESTR PRI RDC ANCORAGEM SIMPLES LV</x:v>
      </x:c>
      <x:c r="F416" s="3" t="str">
        <x:v>CONJUNTO</x:v>
      </x:c>
      <x:c r="G416" s="10" t="n">
        <x:v>0</x:v>
      </x:c>
      <x:c r="H416" s="10" t="str">
        <x:f>IF(G416="","",G416/12)</x:f>
      </x:c>
      <x:c r="I416" s="10" t="n">
        <x:v>1</x:v>
      </x:c>
      <x:c r="J416" s="10" t="str">
        <x:f>IF(H416="","",I416-H416)</x:f>
      </x:c>
      <x:c r="K416" s="11" t="str">
        <x:f>IF(H416&gt;0,I416/H416,"")</x:f>
      </x:c>
      <x:c r="L416" s="12" t="n">
        <x:v>0</x:v>
      </x:c>
      <x:c r="M416" s="12" t="n">
        <x:v>651.87</x:v>
      </x:c>
      <x:c r="N416" s="12" t="n">
        <x:f>M416-L416</x:f>
        <x:v>651.87</x:v>
      </x:c>
      <x:c r="O416" s="3" t="str">
        <x:v>Anexo IX</x:v>
      </x:c>
    </x:row>
    <x:row r="417" ht="34" customHeight="1">
      <x:c r="A417" s="3" t="str">
        <x:v>Junho</x:v>
      </x:c>
      <x:c r="B417" s="3" t="str">
        <x:v>O&amp;M</x:v>
      </x:c>
      <x:c r="C417" s="3" t="str">
        <x:v>PRODUÇÃO</x:v>
      </x:c>
      <x:c r="D417" s="3" t="str">
        <x:v>5032000236</x:v>
      </x:c>
      <x:c r="E417" s="9" t="str">
        <x:v>TENSIONAR COND NU ALUMINIO/COBRE LV</x:v>
      </x:c>
      <x:c r="F417" s="3" t="str">
        <x:v>UNIDADE</x:v>
      </x:c>
      <x:c r="G417" s="10" t="n">
        <x:v>0</x:v>
      </x:c>
      <x:c r="H417" s="10" t="str">
        <x:f>IF(G417="","",G417/12)</x:f>
      </x:c>
      <x:c r="I417" s="10" t="n">
        <x:v>0</x:v>
      </x:c>
      <x:c r="J417" s="10" t="str">
        <x:f>IF(H417="","",I417-H417)</x:f>
      </x:c>
      <x:c r="K417" s="11" t="str">
        <x:f>IF(H417&gt;0,I417/H417,"")</x:f>
      </x:c>
      <x:c r="L417" s="12" t="n">
        <x:v>0</x:v>
      </x:c>
      <x:c r="M417" s="12" t="n">
        <x:v>0</x:v>
      </x:c>
      <x:c r="N417" s="12" t="n">
        <x:f>M417-L417</x:f>
        <x:v>0</x:v>
      </x:c>
      <x:c r="O417" s="3" t="str">
        <x:v>Anexo IX</x:v>
      </x:c>
    </x:row>
    <x:row r="418" ht="34" customHeight="1">
      <x:c r="A418" s="3" t="str">
        <x:v>Junho</x:v>
      </x:c>
      <x:c r="B418" s="3" t="str">
        <x:v>O&amp;M</x:v>
      </x:c>
      <x:c r="C418" s="3" t="str">
        <x:v>PRODUÇÃO</x:v>
      </x:c>
      <x:c r="D418" s="3" t="str">
        <x:v>5026000012</x:v>
      </x:c>
      <x:c r="E418" s="9" t="str">
        <x:v>ELIMINAR RAMA TREPADEIRA TRP PO LM</x:v>
      </x:c>
      <x:c r="F418" s="3" t="str">
        <x:v>UNIDADE</x:v>
      </x:c>
      <x:c r="G418" s="10" t="n">
        <x:v>0</x:v>
      </x:c>
      <x:c r="H418" s="10" t="str">
        <x:f>IF(G418="","",G418/12)</x:f>
      </x:c>
      <x:c r="I418" s="10" t="n">
        <x:v>0</x:v>
      </x:c>
      <x:c r="J418" s="10" t="str">
        <x:f>IF(H418="","",I418-H418)</x:f>
      </x:c>
      <x:c r="K418" s="11" t="str">
        <x:f>IF(H418&gt;0,I418/H418,"")</x:f>
      </x:c>
      <x:c r="L418" s="12" t="n">
        <x:v>0</x:v>
      </x:c>
      <x:c r="M418" s="12" t="n">
        <x:v>0</x:v>
      </x:c>
      <x:c r="N418" s="12" t="n">
        <x:f>M418-L418</x:f>
        <x:v>0</x:v>
      </x:c>
      <x:c r="O418" s="3" t="str">
        <x:v>Anexo IX</x:v>
      </x:c>
    </x:row>
    <x:row r="419" ht="34" customHeight="1">
      <x:c r="A419" s="3" t="str">
        <x:v>Junho</x:v>
      </x:c>
      <x:c r="B419" s="3" t="str">
        <x:v>O&amp;M</x:v>
      </x:c>
      <x:c r="C419" s="3" t="str">
        <x:v>PRODUÇÃO</x:v>
      </x:c>
      <x:c r="D419" s="3" t="str">
        <x:v>5026000009</x:v>
      </x:c>
      <x:c r="E419" s="9" t="str">
        <x:v>ELIMINAR ARV GRANDE PORTE 2GS PO LM</x:v>
      </x:c>
      <x:c r="F419" s="3" t="str">
        <x:v>UNIDADE</x:v>
      </x:c>
      <x:c r="G419" s="10" t="n">
        <x:v>0</x:v>
      </x:c>
      <x:c r="H419" s="10" t="str">
        <x:f>IF(G419="","",G419/12)</x:f>
      </x:c>
      <x:c r="I419" s="10" t="n">
        <x:v>2</x:v>
      </x:c>
      <x:c r="J419" s="10" t="str">
        <x:f>IF(H419="","",I419-H419)</x:f>
      </x:c>
      <x:c r="K419" s="11" t="str">
        <x:f>IF(H419&gt;0,I419/H419,"")</x:f>
      </x:c>
      <x:c r="L419" s="12" t="n">
        <x:v>0</x:v>
      </x:c>
      <x:c r="M419" s="12" t="n">
        <x:v>586.34</x:v>
      </x:c>
      <x:c r="N419" s="12" t="n">
        <x:f>M419-L419</x:f>
        <x:v>586.34</x:v>
      </x:c>
      <x:c r="O419" s="3" t="str">
        <x:v>Anexo IX</x:v>
      </x:c>
    </x:row>
    <x:row r="420" ht="34" customHeight="1">
      <x:c r="A420" s="3" t="str">
        <x:v>Junho</x:v>
      </x:c>
      <x:c r="B420" s="3" t="str">
        <x:v>O&amp;M</x:v>
      </x:c>
      <x:c r="C420" s="3" t="str">
        <x:v>PRODUÇÃO</x:v>
      </x:c>
      <x:c r="D420" s="3" t="str">
        <x:v>5026000010</x:v>
      </x:c>
      <x:c r="E420" s="9" t="str">
        <x:v>ELIMINAR ARV MEDIO PORTE 2MS PO LM</x:v>
      </x:c>
      <x:c r="F420" s="3" t="str">
        <x:v>UNIDADE</x:v>
      </x:c>
      <x:c r="G420" s="10" t="n">
        <x:v>0</x:v>
      </x:c>
      <x:c r="H420" s="10" t="str">
        <x:f>IF(G420="","",G420/12)</x:f>
      </x:c>
      <x:c r="I420" s="10" t="n">
        <x:v>3</x:v>
      </x:c>
      <x:c r="J420" s="10" t="str">
        <x:f>IF(H420="","",I420-H420)</x:f>
      </x:c>
      <x:c r="K420" s="11" t="str">
        <x:f>IF(H420&gt;0,I420/H420,"")</x:f>
      </x:c>
      <x:c r="L420" s="12" t="n">
        <x:v>0</x:v>
      </x:c>
      <x:c r="M420" s="12" t="n">
        <x:v>439.77</x:v>
      </x:c>
      <x:c r="N420" s="12" t="n">
        <x:f>M420-L420</x:f>
        <x:v>439.77</x:v>
      </x:c>
      <x:c r="O420" s="3" t="str">
        <x:v>Anexo IX</x:v>
      </x:c>
    </x:row>
    <x:row r="421" ht="34" customHeight="1">
      <x:c r="A421" s="3" t="str">
        <x:v>Junho</x:v>
      </x:c>
      <x:c r="B421" s="3" t="str">
        <x:v>O&amp;M</x:v>
      </x:c>
      <x:c r="C421" s="3" t="str">
        <x:v>PRODUÇÃO</x:v>
      </x:c>
      <x:c r="D421" s="3" t="str">
        <x:v>5026000011</x:v>
      </x:c>
      <x:c r="E421" s="9" t="str">
        <x:v>ELIMINAR ARV PEQUENO PORTE 2PS PO LM</x:v>
      </x:c>
      <x:c r="F421" s="3" t="str">
        <x:v>UNIDADE</x:v>
      </x:c>
      <x:c r="G421" s="10" t="n">
        <x:v>0</x:v>
      </x:c>
      <x:c r="H421" s="10" t="str">
        <x:f>IF(G421="","",G421/12)</x:f>
      </x:c>
      <x:c r="I421" s="10" t="n">
        <x:v>0</x:v>
      </x:c>
      <x:c r="J421" s="10" t="str">
        <x:f>IF(H421="","",I421-H421)</x:f>
      </x:c>
      <x:c r="K421" s="11" t="str">
        <x:f>IF(H421&gt;0,I421/H421,"")</x:f>
      </x:c>
      <x:c r="L421" s="12" t="n">
        <x:v>0</x:v>
      </x:c>
      <x:c r="M421" s="12" t="n">
        <x:v>0</x:v>
      </x:c>
      <x:c r="N421" s="12" t="n">
        <x:f>M421-L421</x:f>
        <x:v>0</x:v>
      </x:c>
      <x:c r="O421" s="3" t="str">
        <x:v>Anexo IX</x:v>
      </x:c>
    </x:row>
    <x:row r="422" ht="34" customHeight="1">
      <x:c r="A422" s="3" t="str">
        <x:v>Junho</x:v>
      </x:c>
      <x:c r="B422" s="3" t="str">
        <x:v>O&amp;M</x:v>
      </x:c>
      <x:c r="C422" s="3" t="str">
        <x:v>PRODUÇÃO</x:v>
      </x:c>
      <x:c r="D422" s="3" t="str">
        <x:v>5026000016</x:v>
      </x:c>
      <x:c r="E422" s="9" t="str">
        <x:v>PODA ARV GRANDE PT &gt;=12M LAT 2GL PO LM</x:v>
      </x:c>
      <x:c r="F422" s="3" t="str">
        <x:v>UNIDADE</x:v>
      </x:c>
      <x:c r="G422" s="10" t="n">
        <x:v>0</x:v>
      </x:c>
      <x:c r="H422" s="10" t="str">
        <x:f>IF(G422="","",G422/12)</x:f>
      </x:c>
      <x:c r="I422" s="10" t="n">
        <x:v>4</x:v>
      </x:c>
      <x:c r="J422" s="10" t="str">
        <x:f>IF(H422="","",I422-H422)</x:f>
      </x:c>
      <x:c r="K422" s="11" t="str">
        <x:f>IF(H422&gt;0,I422/H422,"")</x:f>
      </x:c>
      <x:c r="L422" s="12" t="n">
        <x:v>0</x:v>
      </x:c>
      <x:c r="M422" s="12" t="n">
        <x:v>977.24</x:v>
      </x:c>
      <x:c r="N422" s="12" t="n">
        <x:f>M422-L422</x:f>
        <x:v>977.24</x:v>
      </x:c>
      <x:c r="O422" s="3" t="str">
        <x:v>Anexo IX</x:v>
      </x:c>
    </x:row>
    <x:row r="423" ht="34" customHeight="1">
      <x:c r="A423" s="3" t="str">
        <x:v>Junho</x:v>
      </x:c>
      <x:c r="B423" s="3" t="str">
        <x:v>O&amp;M</x:v>
      </x:c>
      <x:c r="C423" s="3" t="str">
        <x:v>PRODUÇÃO</x:v>
      </x:c>
      <x:c r="D423" s="3" t="str">
        <x:v>5026000017</x:v>
      </x:c>
      <x:c r="E423" s="9" t="str">
        <x:v>PODA ARV MEDIO PT &gt;6&lt;12M ELEV 2ME PO LM</x:v>
      </x:c>
      <x:c r="F423" s="3" t="str">
        <x:v>UNIDADE</x:v>
      </x:c>
      <x:c r="G423" s="10" t="n">
        <x:v>0</x:v>
      </x:c>
      <x:c r="H423" s="10" t="str">
        <x:f>IF(G423="","",G423/12)</x:f>
      </x:c>
      <x:c r="I423" s="10" t="n">
        <x:v>0</x:v>
      </x:c>
      <x:c r="J423" s="10" t="str">
        <x:f>IF(H423="","",I423-H423)</x:f>
      </x:c>
      <x:c r="K423" s="11" t="str">
        <x:f>IF(H423&gt;0,I423/H423,"")</x:f>
      </x:c>
      <x:c r="L423" s="12" t="n">
        <x:v>0</x:v>
      </x:c>
      <x:c r="M423" s="12" t="n">
        <x:v>0</x:v>
      </x:c>
      <x:c r="N423" s="12" t="n">
        <x:f>M423-L423</x:f>
        <x:v>0</x:v>
      </x:c>
      <x:c r="O423" s="3" t="str">
        <x:v>Anexo IX</x:v>
      </x:c>
    </x:row>
    <x:row r="424" ht="34" customHeight="1">
      <x:c r="A424" s="3" t="str">
        <x:v>Junho</x:v>
      </x:c>
      <x:c r="B424" s="3" t="str">
        <x:v>O&amp;M</x:v>
      </x:c>
      <x:c r="C424" s="3" t="str">
        <x:v>PRODUÇÃO</x:v>
      </x:c>
      <x:c r="D424" s="3" t="str">
        <x:v>5026000018</x:v>
      </x:c>
      <x:c r="E424" s="9" t="str">
        <x:v>PODA ARV MEDIO PT &gt;6&lt;12M LATER 2ML PO LM</x:v>
      </x:c>
      <x:c r="F424" s="3" t="str">
        <x:v>UNIDADE</x:v>
      </x:c>
      <x:c r="G424" s="10" t="n">
        <x:v>0</x:v>
      </x:c>
      <x:c r="H424" s="10" t="str">
        <x:f>IF(G424="","",G424/12)</x:f>
      </x:c>
      <x:c r="I424" s="10" t="n">
        <x:v>34</x:v>
      </x:c>
      <x:c r="J424" s="10" t="str">
        <x:f>IF(H424="","",I424-H424)</x:f>
      </x:c>
      <x:c r="K424" s="11" t="str">
        <x:f>IF(H424&gt;0,I424/H424,"")</x:f>
      </x:c>
      <x:c r="L424" s="12" t="n">
        <x:v>0</x:v>
      </x:c>
      <x:c r="M424" s="12" t="n">
        <x:v>6645.33</x:v>
      </x:c>
      <x:c r="N424" s="12" t="n">
        <x:f>M424-L424</x:f>
        <x:v>6645.33</x:v>
      </x:c>
      <x:c r="O424" s="3" t="str">
        <x:v>Anexo IX</x:v>
      </x:c>
    </x:row>
    <x:row r="425" ht="34" customHeight="1">
      <x:c r="A425" s="3" t="str">
        <x:v>Junho</x:v>
      </x:c>
      <x:c r="B425" s="3" t="str">
        <x:v>O&amp;M</x:v>
      </x:c>
      <x:c r="C425" s="3" t="str">
        <x:v>PRODUÇÃO</x:v>
      </x:c>
      <x:c r="D425" s="3" t="str">
        <x:v>5026000019</x:v>
      </x:c>
      <x:c r="E425" s="9" t="str">
        <x:v>PODA ARV MEDIO PT&gt;6&lt;12M REBAIX 2MR PO LM</x:v>
      </x:c>
      <x:c r="F425" s="3" t="str">
        <x:v>UNIDADE</x:v>
      </x:c>
      <x:c r="G425" s="10" t="n">
        <x:v>0</x:v>
      </x:c>
      <x:c r="H425" s="10" t="str">
        <x:f>IF(G425="","",G425/12)</x:f>
      </x:c>
      <x:c r="I425" s="10" t="n">
        <x:v>27</x:v>
      </x:c>
      <x:c r="J425" s="10" t="str">
        <x:f>IF(H425="","",I425-H425)</x:f>
      </x:c>
      <x:c r="K425" s="11" t="str">
        <x:f>IF(H425&gt;0,I425/H425,"")</x:f>
      </x:c>
      <x:c r="L425" s="12" t="n">
        <x:v>0</x:v>
      </x:c>
      <x:c r="M425" s="12" t="n">
        <x:v>5672.95</x:v>
      </x:c>
      <x:c r="N425" s="12" t="n">
        <x:f>M425-L425</x:f>
        <x:v>5672.95</x:v>
      </x:c>
      <x:c r="O425" s="3" t="str">
        <x:v>Anexo IX</x:v>
      </x:c>
    </x:row>
    <x:row r="426" ht="34" customHeight="1">
      <x:c r="A426" s="3" t="str">
        <x:v>Junho</x:v>
      </x:c>
      <x:c r="B426" s="3" t="str">
        <x:v>O&amp;M</x:v>
      </x:c>
      <x:c r="C426" s="3" t="str">
        <x:v>PRODUÇÃO</x:v>
      </x:c>
      <x:c r="D426" s="3" t="str">
        <x:v>5026000021</x:v>
      </x:c>
      <x:c r="E426" s="9" t="str">
        <x:v>PODA ARV PEQ PT &lt;=6M LATER 2PL PO LM</x:v>
      </x:c>
      <x:c r="F426" s="3" t="str">
        <x:v>UNIDADE</x:v>
      </x:c>
      <x:c r="G426" s="10" t="n">
        <x:v>0</x:v>
      </x:c>
      <x:c r="H426" s="10" t="str">
        <x:f>IF(G426="","",G426/12)</x:f>
      </x:c>
      <x:c r="I426" s="10" t="n">
        <x:v>20</x:v>
      </x:c>
      <x:c r="J426" s="10" t="str">
        <x:f>IF(H426="","",I426-H426)</x:f>
      </x:c>
      <x:c r="K426" s="11" t="str">
        <x:f>IF(H426&gt;0,I426/H426,"")</x:f>
      </x:c>
      <x:c r="L426" s="12" t="n">
        <x:v>0</x:v>
      </x:c>
      <x:c r="M426" s="12" t="n">
        <x:v>2442.99</x:v>
      </x:c>
      <x:c r="N426" s="12" t="n">
        <x:f>M426-L426</x:f>
        <x:v>2442.99</x:v>
      </x:c>
      <x:c r="O426" s="3" t="str">
        <x:v>Anexo IX</x:v>
      </x:c>
    </x:row>
    <x:row r="427" ht="34" customHeight="1">
      <x:c r="A427" s="3" t="str">
        <x:v>Junho</x:v>
      </x:c>
      <x:c r="B427" s="3" t="str">
        <x:v>O&amp;M</x:v>
      </x:c>
      <x:c r="C427" s="3" t="str">
        <x:v>PRODUÇÃO</x:v>
      </x:c>
      <x:c r="D427" s="3" t="str">
        <x:v>5026000022</x:v>
      </x:c>
      <x:c r="E427" s="9" t="str">
        <x:v>PODA ARV PEQ PT &lt;=6M REBAIX 2PR PO LM</x:v>
      </x:c>
      <x:c r="F427" s="3" t="str">
        <x:v>UNIDADE</x:v>
      </x:c>
      <x:c r="G427" s="10" t="n">
        <x:v>0</x:v>
      </x:c>
      <x:c r="H427" s="10" t="str">
        <x:f>IF(G427="","",G427/12)</x:f>
      </x:c>
      <x:c r="I427" s="10" t="n">
        <x:v>61</x:v>
      </x:c>
      <x:c r="J427" s="10" t="str">
        <x:f>IF(H427="","",I427-H427)</x:f>
      </x:c>
      <x:c r="K427" s="11" t="str">
        <x:f>IF(H427&gt;0,I427/H427,"")</x:f>
      </x:c>
      <x:c r="L427" s="12" t="n">
        <x:v>0</x:v>
      </x:c>
      <x:c r="M427" s="12" t="n">
        <x:v>9835.63</x:v>
      </x:c>
      <x:c r="N427" s="12" t="n">
        <x:f>M427-L427</x:f>
        <x:v>9835.63</x:v>
      </x:c>
      <x:c r="O427" s="3" t="str">
        <x:v>Anexo IX</x:v>
      </x:c>
    </x:row>
    <x:row r="428" ht="34" customHeight="1">
      <x:c r="A428" s="3" t="str">
        <x:v>Junho</x:v>
      </x:c>
      <x:c r="B428" s="3" t="str">
        <x:v>O&amp;M</x:v>
      </x:c>
      <x:c r="C428" s="3" t="str">
        <x:v>PRODUÇÃO</x:v>
      </x:c>
      <x:c r="D428" s="3" t="str">
        <x:v>5026000039</x:v>
      </x:c>
      <x:c r="E428" s="9" t="str">
        <x:v>PODA ARV&gt;6&lt;12M REDE BT CENTRAL 2MC PO LM</x:v>
      </x:c>
      <x:c r="F428" s="3" t="str">
        <x:v>UNIDADE</x:v>
      </x:c>
      <x:c r="G428" s="10" t="n">
        <x:v>0</x:v>
      </x:c>
      <x:c r="H428" s="10" t="str">
        <x:f>IF(G428="","",G428/12)</x:f>
      </x:c>
      <x:c r="I428" s="10" t="n">
        <x:v>1</x:v>
      </x:c>
      <x:c r="J428" s="10" t="str">
        <x:f>IF(H428="","",I428-H428)</x:f>
      </x:c>
      <x:c r="K428" s="11" t="str">
        <x:f>IF(H428&gt;0,I428/H428,"")</x:f>
      </x:c>
      <x:c r="L428" s="12" t="n">
        <x:v>0</x:v>
      </x:c>
      <x:c r="M428" s="12" t="n">
        <x:v>630.32</x:v>
      </x:c>
      <x:c r="N428" s="12" t="n">
        <x:f>M428-L428</x:f>
        <x:v>630.32</x:v>
      </x:c>
      <x:c r="O428" s="3" t="str">
        <x:v>Anexo IX</x:v>
      </x:c>
    </x:row>
    <x:row r="429" ht="34" customHeight="1">
      <x:c r="A429" s="3" t="str">
        <x:v>Junho</x:v>
      </x:c>
      <x:c r="B429" s="3" t="str">
        <x:v>O&amp;M</x:v>
      </x:c>
      <x:c r="C429" s="3" t="str">
        <x:v>PRODUÇÃO</x:v>
      </x:c>
      <x:c r="D429" s="3" t="str">
        <x:v>5026000037</x:v>
      </x:c>
      <x:c r="E429" s="9" t="str">
        <x:v>PODA ARV &lt;6M REDE BT CENTRAL 2PC PO LM</x:v>
      </x:c>
      <x:c r="F429" s="3" t="str">
        <x:v>UNIDADE</x:v>
      </x:c>
      <x:c r="G429" s="10" t="n">
        <x:v>0</x:v>
      </x:c>
      <x:c r="H429" s="10" t="str">
        <x:f>IF(G429="","",G429/12)</x:f>
      </x:c>
      <x:c r="I429" s="10" t="n">
        <x:v>1</x:v>
      </x:c>
      <x:c r="J429" s="10" t="str">
        <x:f>IF(H429="","",I429-H429)</x:f>
      </x:c>
      <x:c r="K429" s="11" t="str">
        <x:f>IF(H429&gt;0,I429/H429,"")</x:f>
      </x:c>
      <x:c r="L429" s="12" t="n">
        <x:v>0</x:v>
      </x:c>
      <x:c r="M429" s="12" t="n">
        <x:v>244.31</x:v>
      </x:c>
      <x:c r="N429" s="12" t="n">
        <x:f>M429-L429</x:f>
        <x:v>244.31</x:v>
      </x:c>
      <x:c r="O429" s="3" t="str">
        <x:v>Anexo IX</x:v>
      </x:c>
    </x:row>
    <x:row r="430" ht="34" customHeight="1">
      <x:c r="A430" s="3" t="str">
        <x:v>Junho</x:v>
      </x:c>
      <x:c r="B430" s="3" t="str">
        <x:v>O&amp;M</x:v>
      </x:c>
      <x:c r="C430" s="3" t="str">
        <x:v>PRODUÇÃO</x:v>
      </x:c>
      <x:c r="D430" s="3" t="str">
        <x:v>5026000040</x:v>
      </x:c>
      <x:c r="E430" s="9" t="str">
        <x:v>PODA GRAM&gt;6&lt;12M REDE MT REBAIX 3MR PO LM</x:v>
      </x:c>
      <x:c r="F430" s="3" t="str">
        <x:v>METRO</x:v>
      </x:c>
      <x:c r="G430" s="10" t="n">
        <x:v>0</x:v>
      </x:c>
      <x:c r="H430" s="10" t="str">
        <x:f>IF(G430="","",G430/12)</x:f>
      </x:c>
      <x:c r="I430" s="10" t="n">
        <x:v>1</x:v>
      </x:c>
      <x:c r="J430" s="10" t="str">
        <x:f>IF(H430="","",I430-H430)</x:f>
      </x:c>
      <x:c r="K430" s="11" t="str">
        <x:f>IF(H430&gt;0,I430/H430,"")</x:f>
      </x:c>
      <x:c r="L430" s="12" t="n">
        <x:v>0</x:v>
      </x:c>
      <x:c r="M430" s="12" t="n">
        <x:v>73.29</x:v>
      </x:c>
      <x:c r="N430" s="12" t="n">
        <x:f>M430-L430</x:f>
        <x:v>73.29</x:v>
      </x:c>
      <x:c r="O430" s="3" t="str">
        <x:v>Anexo IX</x:v>
      </x:c>
    </x:row>
    <x:row r="431" ht="34" customHeight="1">
      <x:c r="A431" s="3" t="str">
        <x:v>Junho</x:v>
      </x:c>
      <x:c r="B431" s="3" t="str">
        <x:v>O&amp;M</x:v>
      </x:c>
      <x:c r="C431" s="3" t="str">
        <x:v>PRODUÇÃO</x:v>
      </x:c>
      <x:c r="D431" s="3" t="str">
        <x:v>5026000034</x:v>
      </x:c>
      <x:c r="E431" s="9" t="str">
        <x:v>PODA PALMEIRA&gt;6&lt;12M RED MT LAT 1ML PO LM</x:v>
      </x:c>
      <x:c r="F431" s="3" t="str">
        <x:v>UNIDADE</x:v>
      </x:c>
      <x:c r="G431" s="10" t="n">
        <x:v>0</x:v>
      </x:c>
      <x:c r="H431" s="10" t="str">
        <x:f>IF(G431="","",G431/12)</x:f>
      </x:c>
      <x:c r="I431" s="10" t="n">
        <x:v>24</x:v>
      </x:c>
      <x:c r="J431" s="10" t="str">
        <x:f>IF(H431="","",I431-H431)</x:f>
      </x:c>
      <x:c r="K431" s="11" t="str">
        <x:f>IF(H431&gt;0,I431/H431,"")</x:f>
      </x:c>
      <x:c r="L431" s="12" t="n">
        <x:v>0</x:v>
      </x:c>
      <x:c r="M431" s="12" t="n">
        <x:v>2110.82</x:v>
      </x:c>
      <x:c r="N431" s="12" t="n">
        <x:f>M431-L431</x:f>
        <x:v>2110.82</x:v>
      </x:c>
      <x:c r="O431" s="3" t="str">
        <x:v>Anexo IX</x:v>
      </x:c>
    </x:row>
    <x:row r="432" ht="34" customHeight="1">
      <x:c r="A432" s="3" t="str">
        <x:v>Junho</x:v>
      </x:c>
      <x:c r="B432" s="3" t="str">
        <x:v>O&amp;M</x:v>
      </x:c>
      <x:c r="C432" s="3" t="str">
        <x:v>PRODUÇÃO</x:v>
      </x:c>
      <x:c r="D432" s="3" t="str">
        <x:v>5026000028</x:v>
      </x:c>
      <x:c r="E432" s="9" t="str">
        <x:v>PODA PALMEIRA&lt;6M REDE BT LATER 1PL PO LM</x:v>
      </x:c>
      <x:c r="F432" s="3" t="str">
        <x:v>UNIDADE</x:v>
      </x:c>
      <x:c r="G432" s="10" t="n">
        <x:v>0</x:v>
      </x:c>
      <x:c r="H432" s="10" t="str">
        <x:f>IF(G432="","",G432/12)</x:f>
      </x:c>
      <x:c r="I432" s="10" t="n">
        <x:v>21</x:v>
      </x:c>
      <x:c r="J432" s="10" t="str">
        <x:f>IF(H432="","",I432-H432)</x:f>
      </x:c>
      <x:c r="K432" s="11" t="str">
        <x:f>IF(H432&gt;0,I432/H432,"")</x:f>
      </x:c>
      <x:c r="L432" s="12" t="n">
        <x:v>0</x:v>
      </x:c>
      <x:c r="M432" s="12" t="n">
        <x:v>1744.26</x:v>
      </x:c>
      <x:c r="N432" s="12" t="n">
        <x:f>M432-L432</x:f>
        <x:v>1744.26</x:v>
      </x:c>
      <x:c r="O432" s="3" t="str">
        <x:v>Anexo IX</x:v>
      </x:c>
    </x:row>
    <x:row r="433" ht="34" customHeight="1">
      <x:c r="A433" s="3" t="str">
        <x:v>Junho</x:v>
      </x:c>
      <x:c r="B433" s="3" t="str">
        <x:v>O&amp;M</x:v>
      </x:c>
      <x:c r="C433" s="3" t="str">
        <x:v>PRODUÇÃO</x:v>
      </x:c>
      <x:c r="D433" s="3" t="str">
        <x:v>5026000041</x:v>
      </x:c>
      <x:c r="E433" s="9" t="str">
        <x:v>PODA GRAMINEA &gt;12M REDE MT LAT 3GL PO LM</x:v>
      </x:c>
      <x:c r="F433" s="3" t="str">
        <x:v>METRO</x:v>
      </x:c>
      <x:c r="G433" s="10" t="n">
        <x:v>0</x:v>
      </x:c>
      <x:c r="H433" s="10" t="str">
        <x:f>IF(G433="","",G433/12)</x:f>
      </x:c>
      <x:c r="I433" s="10" t="n">
        <x:v>0</x:v>
      </x:c>
      <x:c r="J433" s="10" t="str">
        <x:f>IF(H433="","",I433-H433)</x:f>
      </x:c>
      <x:c r="K433" s="11" t="str">
        <x:f>IF(H433&gt;0,I433/H433,"")</x:f>
      </x:c>
      <x:c r="L433" s="12" t="n">
        <x:v>0</x:v>
      </x:c>
      <x:c r="M433" s="12" t="n">
        <x:v>0</x:v>
      </x:c>
      <x:c r="N433" s="12" t="n">
        <x:f>M433-L433</x:f>
        <x:v>0</x:v>
      </x:c>
      <x:c r="O433" s="3" t="str">
        <x:v>Anexo IX</x:v>
      </x:c>
    </x:row>
    <x:row r="434" ht="34" customHeight="1">
      <x:c r="A434" s="3" t="str">
        <x:v>Junho</x:v>
      </x:c>
      <x:c r="B434" s="3" t="str">
        <x:v>O&amp;M</x:v>
      </x:c>
      <x:c r="C434" s="3" t="str">
        <x:v>PRODUÇÃO</x:v>
      </x:c>
      <x:c r="D434" s="3" t="str">
        <x:v>5026000035</x:v>
      </x:c>
      <x:c r="E434" s="9" t="str">
        <x:v>PODA PALMEIRA &gt;12M REDE MT LAT 1GL PO LM</x:v>
      </x:c>
      <x:c r="F434" s="3" t="str">
        <x:v>UNIDADE</x:v>
      </x:c>
      <x:c r="G434" s="10" t="n">
        <x:v>0</x:v>
      </x:c>
      <x:c r="H434" s="10" t="str">
        <x:f>IF(G434="","",G434/12)</x:f>
      </x:c>
      <x:c r="I434" s="10" t="n">
        <x:v>0</x:v>
      </x:c>
      <x:c r="J434" s="10" t="str">
        <x:f>IF(H434="","",I434-H434)</x:f>
      </x:c>
      <x:c r="K434" s="11" t="str">
        <x:f>IF(H434&gt;0,I434/H434,"")</x:f>
      </x:c>
      <x:c r="L434" s="12" t="n">
        <x:v>0</x:v>
      </x:c>
      <x:c r="M434" s="12" t="n">
        <x:v>0</x:v>
      </x:c>
      <x:c r="N434" s="12" t="n">
        <x:f>M434-L434</x:f>
        <x:v>0</x:v>
      </x:c>
      <x:c r="O434" s="3" t="str">
        <x:v>Anexo IX</x:v>
      </x:c>
    </x:row>
    <x:row r="435" ht="34" customHeight="1">
      <x:c r="A435" s="3" t="str">
        <x:v>Junho</x:v>
      </x:c>
      <x:c r="B435" s="3" t="str">
        <x:v>O&amp;M</x:v>
      </x:c>
      <x:c r="C435" s="3" t="str">
        <x:v>PRODUÇÃO</x:v>
      </x:c>
      <x:c r="D435" s="3" t="str">
        <x:v>5026000015</x:v>
      </x:c>
      <x:c r="E435" s="9" t="str">
        <x:v>PODA ARV GRANDE PT &gt;=12M ELEV 2GE PO LM</x:v>
      </x:c>
      <x:c r="F435" s="3" t="str">
        <x:v>UNIDADE</x:v>
      </x:c>
      <x:c r="G435" s="10" t="n">
        <x:v>0</x:v>
      </x:c>
      <x:c r="H435" s="10" t="str">
        <x:f>IF(G435="","",G435/12)</x:f>
      </x:c>
      <x:c r="I435" s="10" t="n">
        <x:v>0</x:v>
      </x:c>
      <x:c r="J435" s="10" t="str">
        <x:f>IF(H435="","",I435-H435)</x:f>
      </x:c>
      <x:c r="K435" s="11" t="str">
        <x:f>IF(H435&gt;0,I435/H435,"")</x:f>
      </x:c>
      <x:c r="L435" s="12" t="n">
        <x:v>0</x:v>
      </x:c>
      <x:c r="M435" s="12" t="n">
        <x:v>0</x:v>
      </x:c>
      <x:c r="N435" s="12" t="n">
        <x:f>M435-L435</x:f>
        <x:v>0</x:v>
      </x:c>
      <x:c r="O435" s="3" t="str">
        <x:v>Anexo IX</x:v>
      </x:c>
    </x:row>
    <x:row r="436" ht="34" customHeight="1">
      <x:c r="A436" s="3" t="str">
        <x:v>Junho</x:v>
      </x:c>
      <x:c r="B436" s="3" t="str">
        <x:v>O&amp;M</x:v>
      </x:c>
      <x:c r="C436" s="3" t="str">
        <x:v>PRODUÇÃO</x:v>
      </x:c>
      <x:c r="D436" s="3" t="str">
        <x:v>5026000014</x:v>
      </x:c>
      <x:c r="E436" s="9" t="str">
        <x:v>PODA ARV BAMBU CORTE REBAIX BAM PO LM</x:v>
      </x:c>
      <x:c r="F436" s="3" t="str">
        <x:v>METRO</x:v>
      </x:c>
      <x:c r="G436" s="10" t="n">
        <x:v>0</x:v>
      </x:c>
      <x:c r="H436" s="10" t="str">
        <x:f>IF(G436="","",G436/12)</x:f>
      </x:c>
      <x:c r="I436" s="10" t="n">
        <x:v>5</x:v>
      </x:c>
      <x:c r="J436" s="10" t="str">
        <x:f>IF(H436="","",I436-H436)</x:f>
      </x:c>
      <x:c r="K436" s="11" t="str">
        <x:f>IF(H436&gt;0,I436/H436,"")</x:f>
      </x:c>
      <x:c r="L436" s="12" t="n">
        <x:v>0</x:v>
      </x:c>
      <x:c r="M436" s="12" t="n">
        <x:v>439.74</x:v>
      </x:c>
      <x:c r="N436" s="12" t="n">
        <x:f>M436-L436</x:f>
        <x:v>439.74</x:v>
      </x:c>
      <x:c r="O436" s="3" t="str">
        <x:v>Anexo IX</x:v>
      </x:c>
    </x:row>
    <x:row r="437" ht="34" customHeight="1">
      <x:c r="A437" s="3" t="str">
        <x:v>Junho</x:v>
      </x:c>
      <x:c r="B437" s="3" t="str">
        <x:v>O&amp;M</x:v>
      </x:c>
      <x:c r="C437" s="3" t="str">
        <x:v>PRODUÇÃO</x:v>
      </x:c>
      <x:c r="D437" s="3" t="str">
        <x:v>5026000026</x:v>
      </x:c>
      <x:c r="E437" s="9" t="str">
        <x:v>SERV CAMINHAO RECOLHE TRITURADOR/PODA</x:v>
      </x:c>
      <x:c r="F437" s="3" t="str">
        <x:v>UNIDADE</x:v>
      </x:c>
      <x:c r="G437" s="10" t="n">
        <x:v>0</x:v>
      </x:c>
      <x:c r="H437" s="10" t="str">
        <x:f>IF(G437="","",G437/12)</x:f>
      </x:c>
      <x:c r="I437" s="10" t="n">
        <x:v>0</x:v>
      </x:c>
      <x:c r="J437" s="10" t="str">
        <x:f>IF(H437="","",I437-H437)</x:f>
      </x:c>
      <x:c r="K437" s="11" t="str">
        <x:f>IF(H437&gt;0,I437/H437,"")</x:f>
      </x:c>
      <x:c r="L437" s="12" t="n">
        <x:v>0</x:v>
      </x:c>
      <x:c r="M437" s="12" t="n">
        <x:v>0</x:v>
      </x:c>
      <x:c r="N437" s="12" t="n">
        <x:f>M437-L437</x:f>
        <x:v>0</x:v>
      </x:c>
      <x:c r="O437" s="3" t="str">
        <x:v>Anexo IX</x:v>
      </x:c>
    </x:row>
    <x:row r="438" ht="34" customHeight="1">
      <x:c r="A438" s="3" t="str">
        <x:v>Junho</x:v>
      </x:c>
      <x:c r="B438" s="3" t="str">
        <x:v>O&amp;M</x:v>
      </x:c>
      <x:c r="C438" s="3" t="str">
        <x:v>PRODUÇÃO</x:v>
      </x:c>
      <x:c r="D438" s="3" t="str">
        <x:v>5026000046</x:v>
      </x:c>
      <x:c r="E438" s="9" t="str">
        <x:v>SERV CAMINHAO RECOLHE S/ TRITURADOR/PODA</x:v>
      </x:c>
      <x:c r="F438" s="3" t="str">
        <x:v>UNIDADE</x:v>
      </x:c>
      <x:c r="G438" s="10" t="n">
        <x:v>0</x:v>
      </x:c>
      <x:c r="H438" s="10" t="str">
        <x:f>IF(G438="","",G438/12)</x:f>
      </x:c>
      <x:c r="I438" s="10" t="n">
        <x:v>0</x:v>
      </x:c>
      <x:c r="J438" s="10" t="str">
        <x:f>IF(H438="","",I438-H438)</x:f>
      </x:c>
      <x:c r="K438" s="11" t="str">
        <x:f>IF(H438&gt;0,I438/H438,"")</x:f>
      </x:c>
      <x:c r="L438" s="12" t="n">
        <x:v>0</x:v>
      </x:c>
      <x:c r="M438" s="12" t="n">
        <x:v>0</x:v>
      </x:c>
      <x:c r="N438" s="12" t="n">
        <x:f>M438-L438</x:f>
        <x:v>0</x:v>
      </x:c>
      <x:c r="O438" s="3" t="str">
        <x:v>Anexo IX</x:v>
      </x:c>
    </x:row>
    <x:row r="439" ht="34" customHeight="1">
      <x:c r="A439" s="3" t="str">
        <x:v>Junho</x:v>
      </x:c>
      <x:c r="B439" s="3" t="str">
        <x:v>O&amp;M</x:v>
      </x:c>
      <x:c r="C439" s="3" t="str">
        <x:v>PRODUÇÃO</x:v>
      </x:c>
      <x:c r="D439" s="3" t="str">
        <x:v>5026000033</x:v>
      </x:c>
      <x:c r="E439" s="9" t="str">
        <x:v>ROCO VEGET CONVENC &gt;6&lt;12M REDE MT PO LM</x:v>
      </x:c>
      <x:c r="F439" s="3" t="str">
        <x:v>METRO</x:v>
      </x:c>
      <x:c r="G439" s="10" t="n">
        <x:v>0</x:v>
      </x:c>
      <x:c r="H439" s="10" t="str">
        <x:f>IF(G439="","",G439/12)</x:f>
      </x:c>
      <x:c r="I439" s="10" t="n">
        <x:v>0</x:v>
      </x:c>
      <x:c r="J439" s="10" t="str">
        <x:f>IF(H439="","",I439-H439)</x:f>
      </x:c>
      <x:c r="K439" s="11" t="str">
        <x:f>IF(H439&gt;0,I439/H439,"")</x:f>
      </x:c>
      <x:c r="L439" s="12" t="n">
        <x:v>0</x:v>
      </x:c>
      <x:c r="M439" s="12" t="n">
        <x:v>0</x:v>
      </x:c>
      <x:c r="N439" s="12" t="n">
        <x:f>M439-L439</x:f>
        <x:v>0</x:v>
      </x:c>
      <x:c r="O439" s="3" t="str">
        <x:v>Anexo IX</x:v>
      </x:c>
    </x:row>
    <x:row r="440" ht="34" customHeight="1">
      <x:c r="A440" s="3" t="str">
        <x:v>Junho</x:v>
      </x:c>
      <x:c r="B440" s="3" t="str">
        <x:v>O&amp;M</x:v>
      </x:c>
      <x:c r="C440" s="3" t="str">
        <x:v>PRODUÇÃO</x:v>
      </x:c>
      <x:c r="D440" s="3" t="str">
        <x:v>5035000072</x:v>
      </x:c>
      <x:c r="E440" s="9" t="str">
        <x:v>ROCO VEGET CONVENC &gt;6&lt;12M REDE MT PO LV</x:v>
      </x:c>
      <x:c r="F440" s="3" t="str">
        <x:v>METRO</x:v>
      </x:c>
      <x:c r="G440" s="10" t="n">
        <x:v>0</x:v>
      </x:c>
      <x:c r="H440" s="10" t="str">
        <x:f>IF(G440="","",G440/12)</x:f>
      </x:c>
      <x:c r="I440" s="10" t="n">
        <x:v>0</x:v>
      </x:c>
      <x:c r="J440" s="10" t="str">
        <x:f>IF(H440="","",I440-H440)</x:f>
      </x:c>
      <x:c r="K440" s="11" t="str">
        <x:f>IF(H440&gt;0,I440/H440,"")</x:f>
      </x:c>
      <x:c r="L440" s="12" t="n">
        <x:v>0</x:v>
      </x:c>
      <x:c r="M440" s="12" t="n">
        <x:v>0</x:v>
      </x:c>
      <x:c r="N440" s="12" t="n">
        <x:f>M440-L440</x:f>
        <x:v>0</x:v>
      </x:c>
      <x:c r="O440" s="3" t="str">
        <x:v>Anexo IX</x:v>
      </x:c>
    </x:row>
    <x:row r="441" ht="34" customHeight="1">
      <x:c r="A441" s="3" t="str">
        <x:v>Junho</x:v>
      </x:c>
      <x:c r="B441" s="3" t="str">
        <x:v>O&amp;M</x:v>
      </x:c>
      <x:c r="C441" s="3" t="str">
        <x:v>PRODUÇÃO</x:v>
      </x:c>
      <x:c r="D441" s="3" t="str">
        <x:v>5026000058</x:v>
      </x:c>
      <x:c r="E441" s="9" t="str">
        <x:v>ROCO VEGET ROBUSTO &gt;6&lt;12M REDE MT PO LM</x:v>
      </x:c>
      <x:c r="F441" s="3" t="str">
        <x:v>METRO</x:v>
      </x:c>
      <x:c r="G441" s="10" t="n">
        <x:v>0</x:v>
      </x:c>
      <x:c r="H441" s="10" t="str">
        <x:f>IF(G441="","",G441/12)</x:f>
      </x:c>
      <x:c r="I441" s="10" t="n">
        <x:v>0</x:v>
      </x:c>
      <x:c r="J441" s="10" t="str">
        <x:f>IF(H441="","",I441-H441)</x:f>
      </x:c>
      <x:c r="K441" s="11" t="str">
        <x:f>IF(H441&gt;0,I441/H441,"")</x:f>
      </x:c>
      <x:c r="L441" s="12" t="n">
        <x:v>0</x:v>
      </x:c>
      <x:c r="M441" s="12" t="n">
        <x:v>0</x:v>
      </x:c>
      <x:c r="N441" s="12" t="n">
        <x:f>M441-L441</x:f>
        <x:v>0</x:v>
      </x:c>
      <x:c r="O441" s="3" t="str">
        <x:v>Anexo IX</x:v>
      </x:c>
    </x:row>
    <x:row r="442" ht="34" customHeight="1">
      <x:c r="A442" s="3" t="str">
        <x:v>Junho</x:v>
      </x:c>
      <x:c r="B442" s="3" t="str">
        <x:v>O&amp;M</x:v>
      </x:c>
      <x:c r="C442" s="3" t="str">
        <x:v>PRODUÇÃO</x:v>
      </x:c>
      <x:c r="D442" s="3" t="str">
        <x:v>5035000033</x:v>
      </x:c>
      <x:c r="E442" s="9" t="str">
        <x:v>ROCO VEGET ROBUSTO &gt;6&lt;12M REDE MT PO LV</x:v>
      </x:c>
      <x:c r="F442" s="3" t="str">
        <x:v>METRO</x:v>
      </x:c>
      <x:c r="G442" s="10" t="n">
        <x:v>0</x:v>
      </x:c>
      <x:c r="H442" s="10" t="str">
        <x:f>IF(G442="","",G442/12)</x:f>
      </x:c>
      <x:c r="I442" s="10" t="n">
        <x:v>0</x:v>
      </x:c>
      <x:c r="J442" s="10" t="str">
        <x:f>IF(H442="","",I442-H442)</x:f>
      </x:c>
      <x:c r="K442" s="11" t="str">
        <x:f>IF(H442&gt;0,I442/H442,"")</x:f>
      </x:c>
      <x:c r="L442" s="12" t="n">
        <x:v>0</x:v>
      </x:c>
      <x:c r="M442" s="12" t="n">
        <x:v>0</x:v>
      </x:c>
      <x:c r="N442" s="12" t="n">
        <x:f>M442-L442</x:f>
        <x:v>0</x:v>
      </x:c>
      <x:c r="O442" s="3" t="str">
        <x:v>Anexo IX</x:v>
      </x:c>
    </x:row>
    <x:row r="443" ht="34" customHeight="1">
      <x:c r="A443" s="3" t="str">
        <x:v>Junho</x:v>
      </x:c>
      <x:c r="B443" s="3" t="str">
        <x:v>O&amp;M</x:v>
      </x:c>
      <x:c r="C443" s="3" t="str">
        <x:v>PRODUÇÃO</x:v>
      </x:c>
      <x:c r="D443" s="3" t="str">
        <x:v>5035000070</x:v>
      </x:c>
      <x:c r="E443" s="9" t="str">
        <x:v>PODA GRAMINEA &gt;12M REDE MT LAT 3GL PO LV</x:v>
      </x:c>
      <x:c r="F443" s="3" t="str">
        <x:v>METRO</x:v>
      </x:c>
      <x:c r="G443" s="10" t="n">
        <x:v>0</x:v>
      </x:c>
      <x:c r="H443" s="10" t="str">
        <x:f>IF(G443="","",G443/12)</x:f>
      </x:c>
      <x:c r="I443" s="10" t="n">
        <x:v>0</x:v>
      </x:c>
      <x:c r="J443" s="10" t="str">
        <x:f>IF(H443="","",I443-H443)</x:f>
      </x:c>
      <x:c r="K443" s="11" t="str">
        <x:f>IF(H443&gt;0,I443/H443,"")</x:f>
      </x:c>
      <x:c r="L443" s="12" t="n">
        <x:v>0</x:v>
      </x:c>
      <x:c r="M443" s="12" t="n">
        <x:v>0</x:v>
      </x:c>
      <x:c r="N443" s="12" t="n">
        <x:f>M443-L443</x:f>
        <x:v>0</x:v>
      </x:c>
      <x:c r="O443" s="3" t="str">
        <x:v>Anexo IX</x:v>
      </x:c>
    </x:row>
    <x:row r="444" ht="34" customHeight="1">
      <x:c r="A444" s="3" t="str">
        <x:v>Junho</x:v>
      </x:c>
      <x:c r="B444" s="3" t="str">
        <x:v>O&amp;M</x:v>
      </x:c>
      <x:c r="C444" s="3" t="str">
        <x:v>PRODUÇÃO</x:v>
      </x:c>
      <x:c r="D444" s="3" t="str">
        <x:v>5027000026</x:v>
      </x:c>
      <x:c r="E444" s="9" t="str">
        <x:v>SUPRESSAO VEG MED/GRAND FAIXA SERVID RD</x:v>
      </x:c>
      <x:c r="F444" s="3" t="str">
        <x:v>UNIDADE</x:v>
      </x:c>
      <x:c r="G444" s="10" t="n">
        <x:v>0</x:v>
      </x:c>
      <x:c r="H444" s="10" t="str">
        <x:f>IF(G444="","",G444/12)</x:f>
      </x:c>
      <x:c r="I444" s="10" t="n">
        <x:v>0</x:v>
      </x:c>
      <x:c r="J444" s="10" t="str">
        <x:f>IF(H444="","",I444-H444)</x:f>
      </x:c>
      <x:c r="K444" s="11" t="str">
        <x:f>IF(H444&gt;0,I444/H444,"")</x:f>
      </x:c>
      <x:c r="L444" s="12" t="n">
        <x:v>0</x:v>
      </x:c>
      <x:c r="M444" s="12" t="n">
        <x:v>0</x:v>
      </x:c>
      <x:c r="N444" s="12" t="n">
        <x:f>M444-L444</x:f>
        <x:v>0</x:v>
      </x:c>
      <x:c r="O444" s="3" t="str">
        <x:v>Anexo IX</x:v>
      </x:c>
    </x:row>
    <x:row r="445" ht="34" customHeight="1">
      <x:c r="A445" s="3" t="str">
        <x:v>Junho</x:v>
      </x:c>
      <x:c r="B445" s="3" t="str">
        <x:v>O&amp;M</x:v>
      </x:c>
      <x:c r="C445" s="3" t="str">
        <x:v>PRODUÇÃO</x:v>
      </x:c>
      <x:c r="D445" s="3" t="str">
        <x:v>5027000029</x:v>
      </x:c>
      <x:c r="E445" s="9" t="str">
        <x:v>ABRIR ESTRADA DE ACESSO FAIXA RD</x:v>
      </x:c>
      <x:c r="F445" s="3" t="str">
        <x:v>KM</x:v>
      </x:c>
      <x:c r="G445" s="10" t="n">
        <x:v>0</x:v>
      </x:c>
      <x:c r="H445" s="10" t="str">
        <x:f>IF(G445="","",G445/12)</x:f>
      </x:c>
      <x:c r="I445" s="10" t="n">
        <x:v>0</x:v>
      </x:c>
      <x:c r="J445" s="10" t="str">
        <x:f>IF(H445="","",I445-H445)</x:f>
      </x:c>
      <x:c r="K445" s="11" t="str">
        <x:f>IF(H445&gt;0,I445/H445,"")</x:f>
      </x:c>
      <x:c r="L445" s="12" t="n">
        <x:v>0</x:v>
      </x:c>
      <x:c r="M445" s="12" t="n">
        <x:v>0</x:v>
      </x:c>
      <x:c r="N445" s="12" t="n">
        <x:f>M445-L445</x:f>
        <x:v>0</x:v>
      </x:c>
      <x:c r="O445" s="3" t="str">
        <x:v>Anexo IX</x:v>
      </x:c>
    </x:row>
    <x:row r="446" ht="34" customHeight="1">
      <x:c r="A446" s="3" t="str">
        <x:v>Junho</x:v>
      </x:c>
      <x:c r="B446" s="3" t="str">
        <x:v>O&amp;M</x:v>
      </x:c>
      <x:c r="C446" s="3" t="str">
        <x:v>PRODUÇÃO</x:v>
      </x:c>
      <x:c r="D446" s="3" t="str">
        <x:v>5027000033</x:v>
      </x:c>
      <x:c r="E446" s="9" t="str">
        <x:v>ABRIR FAIXA SEMI-MECANIZADA RD</x:v>
      </x:c>
      <x:c r="F446" s="3" t="str">
        <x:v>HA</x:v>
      </x:c>
      <x:c r="G446" s="10" t="n">
        <x:v>0</x:v>
      </x:c>
      <x:c r="H446" s="10" t="str">
        <x:f>IF(G446="","",G446/12)</x:f>
      </x:c>
      <x:c r="I446" s="10" t="n">
        <x:v>0</x:v>
      </x:c>
      <x:c r="J446" s="10" t="str">
        <x:f>IF(H446="","",I446-H446)</x:f>
      </x:c>
      <x:c r="K446" s="11" t="str">
        <x:f>IF(H446&gt;0,I446/H446,"")</x:f>
      </x:c>
      <x:c r="L446" s="12" t="n">
        <x:v>0</x:v>
      </x:c>
      <x:c r="M446" s="12" t="n">
        <x:v>0</x:v>
      </x:c>
      <x:c r="N446" s="12" t="n">
        <x:f>M446-L446</x:f>
        <x:v>0</x:v>
      </x:c>
      <x:c r="O446" s="3" t="str">
        <x:v>Anexo IX</x:v>
      </x:c>
    </x:row>
    <x:row r="447" ht="34" customHeight="1">
      <x:c r="A447" s="3" t="str">
        <x:v>Junho</x:v>
      </x:c>
      <x:c r="B447" s="3" t="str">
        <x:v>O&amp;M</x:v>
      </x:c>
      <x:c r="C447" s="3" t="str">
        <x:v>PRODUÇÃO</x:v>
      </x:c>
      <x:c r="D447" s="3" t="str">
        <x:v>5027000034</x:v>
      </x:c>
      <x:c r="E447" s="9" t="str">
        <x:v>ABRIR FAIXA MECANIZADA RD</x:v>
      </x:c>
      <x:c r="F447" s="3" t="str">
        <x:v>HA</x:v>
      </x:c>
      <x:c r="G447" s="10" t="n">
        <x:v>0</x:v>
      </x:c>
      <x:c r="H447" s="10" t="str">
        <x:f>IF(G447="","",G447/12)</x:f>
      </x:c>
      <x:c r="I447" s="10" t="n">
        <x:v>0</x:v>
      </x:c>
      <x:c r="J447" s="10" t="str">
        <x:f>IF(H447="","",I447-H447)</x:f>
      </x:c>
      <x:c r="K447" s="11" t="str">
        <x:f>IF(H447&gt;0,I447/H447,"")</x:f>
      </x:c>
      <x:c r="L447" s="12" t="n">
        <x:v>0</x:v>
      </x:c>
      <x:c r="M447" s="12" t="n">
        <x:v>0</x:v>
      </x:c>
      <x:c r="N447" s="12" t="n">
        <x:f>M447-L447</x:f>
        <x:v>0</x:v>
      </x:c>
      <x:c r="O447" s="3" t="str">
        <x:v>Anexo IX</x:v>
      </x:c>
    </x:row>
    <x:row r="448" ht="34" customHeight="1">
      <x:c r="A448" s="3" t="str">
        <x:v>Junho</x:v>
      </x:c>
      <x:c r="B448" s="3" t="str">
        <x:v>O&amp;M</x:v>
      </x:c>
      <x:c r="C448" s="3" t="str">
        <x:v>PRODUÇÃO</x:v>
      </x:c>
      <x:c r="D448" s="3" t="str">
        <x:v>5025300323</x:v>
      </x:c>
      <x:c r="E448" s="9" t="str">
        <x:v>FISCALIZACAO DE OBRA LM</x:v>
      </x:c>
      <x:c r="F448" s="3" t="str">
        <x:v>HORA</x:v>
      </x:c>
      <x:c r="G448" s="10" t="n">
        <x:v>0</x:v>
      </x:c>
      <x:c r="H448" s="10" t="str">
        <x:f>IF(G448="","",G448/12)</x:f>
      </x:c>
      <x:c r="I448" s="10" t="n">
        <x:v>0</x:v>
      </x:c>
      <x:c r="J448" s="10" t="str">
        <x:f>IF(H448="","",I448-H448)</x:f>
      </x:c>
      <x:c r="K448" s="11" t="str">
        <x:f>IF(H448&gt;0,I448/H448,"")</x:f>
      </x:c>
      <x:c r="L448" s="12" t="n">
        <x:v>0</x:v>
      </x:c>
      <x:c r="M448" s="12" t="n">
        <x:v>0</x:v>
      </x:c>
      <x:c r="N448" s="12" t="n">
        <x:f>M448-L448</x:f>
        <x:v>0</x:v>
      </x:c>
      <x:c r="O448" s="3" t="str">
        <x:v>Anexo IX</x:v>
      </x:c>
    </x:row>
    <x:row r="449" ht="34" customHeight="1">
      <x:c r="A449" s="3" t="str">
        <x:v>Junho</x:v>
      </x:c>
      <x:c r="B449" s="3" t="str">
        <x:v>O&amp;M</x:v>
      </x:c>
      <x:c r="C449" s="3" t="str">
        <x:v>PRODUÇÃO</x:v>
      </x:c>
      <x:c r="D449" s="3" t="str">
        <x:v>5025300326</x:v>
      </x:c>
      <x:c r="E449" s="9" t="str">
        <x:v>PROJETO ASBUILT LM</x:v>
      </x:c>
      <x:c r="F449" s="3" t="str">
        <x:v>HORA</x:v>
      </x:c>
      <x:c r="G449" s="10" t="n">
        <x:v>0</x:v>
      </x:c>
      <x:c r="H449" s="10" t="str">
        <x:f>IF(G449="","",G449/12)</x:f>
      </x:c>
      <x:c r="I449" s="10" t="n">
        <x:v>0</x:v>
      </x:c>
      <x:c r="J449" s="10" t="str">
        <x:f>IF(H449="","",I449-H449)</x:f>
      </x:c>
      <x:c r="K449" s="11" t="str">
        <x:f>IF(H449&gt;0,I449/H449,"")</x:f>
      </x:c>
      <x:c r="L449" s="12" t="n">
        <x:v>0</x:v>
      </x:c>
      <x:c r="M449" s="12" t="n">
        <x:v>0</x:v>
      </x:c>
      <x:c r="N449" s="12" t="n">
        <x:f>M449-L449</x:f>
        <x:v>0</x:v>
      </x:c>
      <x:c r="O449" s="3" t="str">
        <x:v>Anexo IX</x:v>
      </x:c>
    </x:row>
    <x:row r="450" ht="34" customHeight="1">
      <x:c r="A450" s="3" t="str">
        <x:v>Junho</x:v>
      </x:c>
      <x:c r="B450" s="3" t="str">
        <x:v>O&amp;M</x:v>
      </x:c>
      <x:c r="C450" s="3" t="str">
        <x:v>PRODUÇÃO</x:v>
      </x:c>
      <x:c r="D450" s="3" t="str">
        <x:v>5025300325</x:v>
      </x:c>
      <x:c r="E450" s="9" t="str">
        <x:v>COMISSIONAMENTO DE OBRA LM</x:v>
      </x:c>
      <x:c r="F450" s="3" t="str">
        <x:v>HORA</x:v>
      </x:c>
      <x:c r="G450" s="10" t="n">
        <x:v>0</x:v>
      </x:c>
      <x:c r="H450" s="10" t="str">
        <x:f>IF(G450="","",G450/12)</x:f>
      </x:c>
      <x:c r="I450" s="10" t="n">
        <x:v>0</x:v>
      </x:c>
      <x:c r="J450" s="10" t="str">
        <x:f>IF(H450="","",I450-H450)</x:f>
      </x:c>
      <x:c r="K450" s="11" t="str">
        <x:f>IF(H450&gt;0,I450/H450,"")</x:f>
      </x:c>
      <x:c r="L450" s="12" t="n">
        <x:v>0</x:v>
      </x:c>
      <x:c r="M450" s="12" t="n">
        <x:v>0</x:v>
      </x:c>
      <x:c r="N450" s="12" t="n">
        <x:f>M450-L450</x:f>
        <x:v>0</x:v>
      </x:c>
      <x:c r="O450" s="3" t="str">
        <x:v>Anexo IX</x:v>
      </x:c>
    </x:row>
    <x:row r="451" ht="34" customHeight="1">
      <x:c r="A451" s="3" t="str">
        <x:v>Junho</x:v>
      </x:c>
      <x:c r="B451" s="3" t="str">
        <x:v>O&amp;M</x:v>
      </x:c>
      <x:c r="C451" s="3" t="str">
        <x:v>PRODUÇÃO</x:v>
      </x:c>
      <x:c r="D451" s="3" t="str">
        <x:v>5025300324</x:v>
      </x:c>
      <x:c r="E451" s="9" t="str">
        <x:v>ENCERRAMENTO TECNICO DA OBRA LM</x:v>
      </x:c>
      <x:c r="F451" s="3" t="str">
        <x:v>HORA</x:v>
      </x:c>
      <x:c r="G451" s="10" t="n">
        <x:v>0</x:v>
      </x:c>
      <x:c r="H451" s="10" t="str">
        <x:f>IF(G451="","",G451/12)</x:f>
      </x:c>
      <x:c r="I451" s="10" t="n">
        <x:v>0</x:v>
      </x:c>
      <x:c r="J451" s="10" t="str">
        <x:f>IF(H451="","",I451-H451)</x:f>
      </x:c>
      <x:c r="K451" s="11" t="str">
        <x:f>IF(H451&gt;0,I451/H451,"")</x:f>
      </x:c>
      <x:c r="L451" s="12" t="n">
        <x:v>0</x:v>
      </x:c>
      <x:c r="M451" s="12" t="n">
        <x:v>0</x:v>
      </x:c>
      <x:c r="N451" s="12" t="n">
        <x:f>M451-L451</x:f>
        <x:v>0</x:v>
      </x:c>
      <x:c r="O451" s="3" t="str">
        <x:v>Anexo IX</x:v>
      </x:c>
    </x:row>
    <x:row r="452" ht="34" customHeight="1">
      <x:c r="A452" s="3" t="str">
        <x:v>Junho</x:v>
      </x:c>
      <x:c r="B452" s="3" t="str">
        <x:v>O&amp;M</x:v>
      </x:c>
      <x:c r="C452" s="3" t="str">
        <x:v>PRODUÇÃO</x:v>
      </x:c>
      <x:c r="D452" s="3" t="str">
        <x:v>5033000310</x:v>
      </x:c>
      <x:c r="E452" s="9" t="str">
        <x:v>TURMA LV INST EST CH BYPAS REL/SEC 3F LV</x:v>
      </x:c>
      <x:c r="F452" s="3" t="str">
        <x:v>CONJUNTO</x:v>
      </x:c>
      <x:c r="G452" s="10" t="n">
        <x:v>0</x:v>
      </x:c>
      <x:c r="H452" s="10" t="str">
        <x:f>IF(G452="","",G452/12)</x:f>
      </x:c>
      <x:c r="I452" s="10" t="n">
        <x:v>5</x:v>
      </x:c>
      <x:c r="J452" s="10" t="str">
        <x:f>IF(H452="","",I452-H452)</x:f>
      </x:c>
      <x:c r="K452" s="11" t="str">
        <x:f>IF(H452&gt;0,I452/H452,"")</x:f>
      </x:c>
      <x:c r="L452" s="12" t="n">
        <x:v>0</x:v>
      </x:c>
      <x:c r="M452" s="12" t="n">
        <x:v>10732.65</x:v>
      </x:c>
      <x:c r="N452" s="12" t="n">
        <x:f>M452-L452</x:f>
        <x:v>10732.65</x:v>
      </x:c>
      <x:c r="O452" s="3" t="str">
        <x:v>Anexo IX</x:v>
      </x:c>
    </x:row>
    <x:row r="453" ht="34" customHeight="1">
      <x:c r="A453" s="3" t="str">
        <x:v>Junho</x:v>
      </x:c>
      <x:c r="B453" s="3" t="str">
        <x:v>O&amp;M</x:v>
      </x:c>
      <x:c r="C453" s="3" t="str">
        <x:v>PRODUÇÃO</x:v>
      </x:c>
      <x:c r="D453" s="3" t="str">
        <x:v>5033000311</x:v>
      </x:c>
      <x:c r="E453" s="9" t="str">
        <x:v>TURMA LV RET EST CH BYPAS REL/SEC 3F LV</x:v>
      </x:c>
      <x:c r="F453" s="3" t="str">
        <x:v>CONJUNTO</x:v>
      </x:c>
      <x:c r="G453" s="10" t="n">
        <x:v>0</x:v>
      </x:c>
      <x:c r="H453" s="10" t="str">
        <x:f>IF(G453="","",G453/12)</x:f>
      </x:c>
      <x:c r="I453" s="10" t="n">
        <x:v>0</x:v>
      </x:c>
      <x:c r="J453" s="10" t="str">
        <x:f>IF(H453="","",I453-H453)</x:f>
      </x:c>
      <x:c r="K453" s="11" t="str">
        <x:f>IF(H453&gt;0,I453/H453,"")</x:f>
      </x:c>
      <x:c r="L453" s="12" t="n">
        <x:v>0</x:v>
      </x:c>
      <x:c r="M453" s="12" t="n">
        <x:v>0</x:v>
      </x:c>
      <x:c r="N453" s="12" t="n">
        <x:f>M453-L453</x:f>
        <x:v>0</x:v>
      </x:c>
      <x:c r="O453" s="3" t="str">
        <x:v>Anexo IX</x:v>
      </x:c>
    </x:row>
    <x:row r="454" ht="34" customHeight="1">
      <x:c r="A454" s="3" t="str">
        <x:v>Junho</x:v>
      </x:c>
      <x:c r="B454" s="3" t="str">
        <x:v>O&amp;M</x:v>
      </x:c>
      <x:c r="C454" s="3" t="str">
        <x:v>PRODUÇÃO</x:v>
      </x:c>
      <x:c r="D454" s="3" t="str">
        <x:v>5033000340</x:v>
      </x:c>
      <x:c r="E454" s="9" t="str">
        <x:v>TURMA LV INST BCO REGULADOR 1F POSTE LV</x:v>
      </x:c>
      <x:c r="F454" s="3" t="str">
        <x:v>CONJUNTO</x:v>
      </x:c>
      <x:c r="G454" s="10" t="n">
        <x:v>0</x:v>
      </x:c>
      <x:c r="H454" s="10" t="str">
        <x:f>IF(G454="","",G454/12)</x:f>
      </x:c>
      <x:c r="I454" s="10" t="n">
        <x:v>0</x:v>
      </x:c>
      <x:c r="J454" s="10" t="str">
        <x:f>IF(H454="","",I454-H454)</x:f>
      </x:c>
      <x:c r="K454" s="11" t="str">
        <x:f>IF(H454&gt;0,I454/H454,"")</x:f>
      </x:c>
      <x:c r="L454" s="12" t="n">
        <x:v>0</x:v>
      </x:c>
      <x:c r="M454" s="12" t="n">
        <x:v>0</x:v>
      </x:c>
      <x:c r="N454" s="12" t="n">
        <x:f>M454-L454</x:f>
        <x:v>0</x:v>
      </x:c>
      <x:c r="O454" s="3" t="str">
        <x:v>Anexo IX</x:v>
      </x:c>
    </x:row>
    <x:row r="455" ht="34" customHeight="1">
      <x:c r="A455" s="3" t="str">
        <x:v>Junho</x:v>
      </x:c>
      <x:c r="B455" s="3" t="str">
        <x:v>O&amp;M</x:v>
      </x:c>
      <x:c r="C455" s="3" t="str">
        <x:v>PRODUÇÃO</x:v>
      </x:c>
      <x:c r="D455" s="3" t="str">
        <x:v>5033000339</x:v>
      </x:c>
      <x:c r="E455" s="9" t="str">
        <x:v>TURMA LV RET BCO REGULADOR 1F POSTE LV</x:v>
      </x:c>
      <x:c r="F455" s="3" t="str">
        <x:v>CONJUNTO</x:v>
      </x:c>
      <x:c r="G455" s="10" t="n">
        <x:v>0</x:v>
      </x:c>
      <x:c r="H455" s="10" t="str">
        <x:f>IF(G455="","",G455/12)</x:f>
      </x:c>
      <x:c r="I455" s="10" t="n">
        <x:v>0</x:v>
      </x:c>
      <x:c r="J455" s="10" t="str">
        <x:f>IF(H455="","",I455-H455)</x:f>
      </x:c>
      <x:c r="K455" s="11" t="str">
        <x:f>IF(H455&gt;0,I455/H455,"")</x:f>
      </x:c>
      <x:c r="L455" s="12" t="n">
        <x:v>0</x:v>
      </x:c>
      <x:c r="M455" s="12" t="n">
        <x:v>0</x:v>
      </x:c>
      <x:c r="N455" s="12" t="n">
        <x:f>M455-L455</x:f>
        <x:v>0</x:v>
      </x:c>
      <x:c r="O455" s="3" t="str">
        <x:v>Anexo IX</x:v>
      </x:c>
    </x:row>
    <x:row r="456" ht="34" customHeight="1">
      <x:c r="A456" s="3" t="str">
        <x:v>Junho</x:v>
      </x:c>
      <x:c r="B456" s="3" t="str">
        <x:v>O&amp;M</x:v>
      </x:c>
      <x:c r="C456" s="3" t="str">
        <x:v>PRODUÇÃO</x:v>
      </x:c>
      <x:c r="D456" s="3" t="str">
        <x:v>5033000341</x:v>
      </x:c>
      <x:c r="E456" s="9" t="str">
        <x:v>TURMA LV INST BCO REGULADOR 3F POSTE LV</x:v>
      </x:c>
      <x:c r="F456" s="3" t="str">
        <x:v>CONJUNTO</x:v>
      </x:c>
      <x:c r="G456" s="10" t="n">
        <x:v>0</x:v>
      </x:c>
      <x:c r="H456" s="10" t="str">
        <x:f>IF(G456="","",G456/12)</x:f>
      </x:c>
      <x:c r="I456" s="10" t="n">
        <x:v>0</x:v>
      </x:c>
      <x:c r="J456" s="10" t="str">
        <x:f>IF(H456="","",I456-H456)</x:f>
      </x:c>
      <x:c r="K456" s="11" t="str">
        <x:f>IF(H456&gt;0,I456/H456,"")</x:f>
      </x:c>
      <x:c r="L456" s="12" t="n">
        <x:v>0</x:v>
      </x:c>
      <x:c r="M456" s="12" t="n">
        <x:v>0</x:v>
      </x:c>
      <x:c r="N456" s="12" t="n">
        <x:f>M456-L456</x:f>
        <x:v>0</x:v>
      </x:c>
      <x:c r="O456" s="3" t="str">
        <x:v>Anexo IX</x:v>
      </x:c>
    </x:row>
    <x:row r="457" ht="34" customHeight="1">
      <x:c r="A457" s="3" t="str">
        <x:v>Junho</x:v>
      </x:c>
      <x:c r="B457" s="3" t="str">
        <x:v>O&amp;M</x:v>
      </x:c>
      <x:c r="C457" s="3" t="str">
        <x:v>PRODUÇÃO</x:v>
      </x:c>
      <x:c r="D457" s="3" t="str">
        <x:v>5033000336</x:v>
      </x:c>
      <x:c r="E457" s="9" t="str">
        <x:v>TURMA LV RET BCO REGULADOR 3F POSTE LV</x:v>
      </x:c>
      <x:c r="F457" s="3" t="str">
        <x:v>CONJUNTO</x:v>
      </x:c>
      <x:c r="G457" s="10" t="n">
        <x:v>0</x:v>
      </x:c>
      <x:c r="H457" s="10" t="str">
        <x:f>IF(G457="","",G457/12)</x:f>
      </x:c>
      <x:c r="I457" s="10" t="n">
        <x:v>0</x:v>
      </x:c>
      <x:c r="J457" s="10" t="str">
        <x:f>IF(H457="","",I457-H457)</x:f>
      </x:c>
      <x:c r="K457" s="11" t="str">
        <x:f>IF(H457&gt;0,I457/H457,"")</x:f>
      </x:c>
      <x:c r="L457" s="12" t="n">
        <x:v>0</x:v>
      </x:c>
      <x:c r="M457" s="12" t="n">
        <x:v>0</x:v>
      </x:c>
      <x:c r="N457" s="12" t="n">
        <x:f>M457-L457</x:f>
        <x:v>0</x:v>
      </x:c>
      <x:c r="O457" s="3" t="str">
        <x:v>Anexo IX</x:v>
      </x:c>
    </x:row>
    <x:row r="458" ht="34" customHeight="1">
      <x:c r="A458" s="3" t="str">
        <x:v>Junho</x:v>
      </x:c>
      <x:c r="B458" s="3" t="str">
        <x:v>O&amp;M</x:v>
      </x:c>
      <x:c r="C458" s="3" t="str">
        <x:v>PRODUÇÃO</x:v>
      </x:c>
      <x:c r="D458" s="3" t="str">
        <x:v>5033000338</x:v>
      </x:c>
      <x:c r="E458" s="9" t="str">
        <x:v>TURMA LV INST BCO REGULADOR 3F PLAT LV</x:v>
      </x:c>
      <x:c r="F458" s="3" t="str">
        <x:v>CONJUNTO</x:v>
      </x:c>
      <x:c r="G458" s="10" t="n">
        <x:v>0</x:v>
      </x:c>
      <x:c r="H458" s="10" t="str">
        <x:f>IF(G458="","",G458/12)</x:f>
      </x:c>
      <x:c r="I458" s="10" t="n">
        <x:v>0</x:v>
      </x:c>
      <x:c r="J458" s="10" t="str">
        <x:f>IF(H458="","",I458-H458)</x:f>
      </x:c>
      <x:c r="K458" s="11" t="str">
        <x:f>IF(H458&gt;0,I458/H458,"")</x:f>
      </x:c>
      <x:c r="L458" s="12" t="n">
        <x:v>0</x:v>
      </x:c>
      <x:c r="M458" s="12" t="n">
        <x:v>0</x:v>
      </x:c>
      <x:c r="N458" s="12" t="n">
        <x:f>M458-L458</x:f>
        <x:v>0</x:v>
      </x:c>
      <x:c r="O458" s="3" t="str">
        <x:v>Anexo IX</x:v>
      </x:c>
    </x:row>
    <x:row r="459" ht="34" customHeight="1">
      <x:c r="A459" s="3" t="str">
        <x:v>Junho</x:v>
      </x:c>
      <x:c r="B459" s="3" t="str">
        <x:v>O&amp;M</x:v>
      </x:c>
      <x:c r="C459" s="3" t="str">
        <x:v>PRODUÇÃO</x:v>
      </x:c>
      <x:c r="D459" s="3" t="str">
        <x:v>5033000337</x:v>
      </x:c>
      <x:c r="E459" s="9" t="str">
        <x:v>TURMA LV RET BCO REGULADOR 3F PLAT LV</x:v>
      </x:c>
      <x:c r="F459" s="3" t="str">
        <x:v>CONJUNTO</x:v>
      </x:c>
      <x:c r="G459" s="10" t="n">
        <x:v>0</x:v>
      </x:c>
      <x:c r="H459" s="10" t="str">
        <x:f>IF(G459="","",G459/12)</x:f>
      </x:c>
      <x:c r="I459" s="10" t="n">
        <x:v>0</x:v>
      </x:c>
      <x:c r="J459" s="10" t="str">
        <x:f>IF(H459="","",I459-H459)</x:f>
      </x:c>
      <x:c r="K459" s="11" t="str">
        <x:f>IF(H459&gt;0,I459/H459,"")</x:f>
      </x:c>
      <x:c r="L459" s="12" t="n">
        <x:v>0</x:v>
      </x:c>
      <x:c r="M459" s="12" t="n">
        <x:v>0</x:v>
      </x:c>
      <x:c r="N459" s="12" t="n">
        <x:f>M459-L459</x:f>
        <x:v>0</x:v>
      </x:c>
      <x:c r="O459" s="3" t="str">
        <x:v>Anexo IX</x:v>
      </x:c>
    </x:row>
    <x:row r="460" ht="34" customHeight="1">
      <x:c r="A460" s="3" t="str">
        <x:v>Junho</x:v>
      </x:c>
      <x:c r="B460" s="3" t="str">
        <x:v>O&amp;M</x:v>
      </x:c>
      <x:c r="C460" s="3" t="str">
        <x:v>PRODUÇÃO</x:v>
      </x:c>
      <x:c r="D460" s="3" t="str">
        <x:v>5033000314</x:v>
      </x:c>
      <x:c r="E460" s="9" t="str">
        <x:v>TURMA LV INST TRAFO DT LV</x:v>
      </x:c>
      <x:c r="F460" s="3" t="str">
        <x:v>UNIDADE</x:v>
      </x:c>
      <x:c r="G460" s="10" t="n">
        <x:v>0</x:v>
      </x:c>
      <x:c r="H460" s="10" t="str">
        <x:f>IF(G460="","",G460/12)</x:f>
      </x:c>
      <x:c r="I460" s="10" t="n">
        <x:v>2</x:v>
      </x:c>
      <x:c r="J460" s="10" t="str">
        <x:f>IF(H460="","",I460-H460)</x:f>
      </x:c>
      <x:c r="K460" s="11" t="str">
        <x:f>IF(H460&gt;0,I460/H460,"")</x:f>
      </x:c>
      <x:c r="L460" s="12" t="n">
        <x:v>0</x:v>
      </x:c>
      <x:c r="M460" s="12" t="n">
        <x:v>1642.1</x:v>
      </x:c>
      <x:c r="N460" s="12" t="n">
        <x:f>M460-L460</x:f>
        <x:v>1642.1</x:v>
      </x:c>
      <x:c r="O460" s="3" t="str">
        <x:v>Anexo IX</x:v>
      </x:c>
    </x:row>
    <x:row r="461" ht="34" customHeight="1">
      <x:c r="A461" s="3" t="str">
        <x:v>Junho</x:v>
      </x:c>
      <x:c r="B461" s="3" t="str">
        <x:v>O&amp;M</x:v>
      </x:c>
      <x:c r="C461" s="3" t="str">
        <x:v>PRODUÇÃO</x:v>
      </x:c>
      <x:c r="D461" s="3" t="str">
        <x:v>5033000315</x:v>
      </x:c>
      <x:c r="E461" s="9" t="str">
        <x:v>TURMA LV RET TRAFO DT LV</x:v>
      </x:c>
      <x:c r="F461" s="3" t="str">
        <x:v>UNIDADE</x:v>
      </x:c>
      <x:c r="G461" s="10" t="n">
        <x:v>0</x:v>
      </x:c>
      <x:c r="H461" s="10" t="str">
        <x:f>IF(G461="","",G461/12)</x:f>
      </x:c>
      <x:c r="I461" s="10" t="n">
        <x:v>1</x:v>
      </x:c>
      <x:c r="J461" s="10" t="str">
        <x:f>IF(H461="","",I461-H461)</x:f>
      </x:c>
      <x:c r="K461" s="11" t="str">
        <x:f>IF(H461&gt;0,I461/H461,"")</x:f>
      </x:c>
      <x:c r="L461" s="12" t="n">
        <x:v>0</x:v>
      </x:c>
      <x:c r="M461" s="12" t="n">
        <x:v>629.66</x:v>
      </x:c>
      <x:c r="N461" s="12" t="n">
        <x:f>M461-L461</x:f>
        <x:v>629.66</x:v>
      </x:c>
      <x:c r="O461" s="3" t="str">
        <x:v>Anexo IX</x:v>
      </x:c>
    </x:row>
    <x:row r="462" ht="34" customHeight="1">
      <x:c r="A462" s="3" t="str">
        <x:v>Junho</x:v>
      </x:c>
      <x:c r="B462" s="3" t="str">
        <x:v>O&amp;M</x:v>
      </x:c>
      <x:c r="C462" s="3" t="str">
        <x:v>PRODUÇÃO</x:v>
      </x:c>
      <x:c r="D462" s="3" t="str">
        <x:v>5033000316</x:v>
      </x:c>
      <x:c r="E462" s="9" t="str">
        <x:v>INST TRANSFORMADOR POTENCIAL (TP) LV</x:v>
      </x:c>
      <x:c r="F462" s="3" t="str">
        <x:v>UNIDADE</x:v>
      </x:c>
      <x:c r="G462" s="10" t="n">
        <x:v>0</x:v>
      </x:c>
      <x:c r="H462" s="10" t="str">
        <x:f>IF(G462="","",G462/12)</x:f>
      </x:c>
      <x:c r="I462" s="10" t="n">
        <x:v>0</x:v>
      </x:c>
      <x:c r="J462" s="10" t="str">
        <x:f>IF(H462="","",I462-H462)</x:f>
      </x:c>
      <x:c r="K462" s="11" t="str">
        <x:f>IF(H462&gt;0,I462/H462,"")</x:f>
      </x:c>
      <x:c r="L462" s="12" t="n">
        <x:v>0</x:v>
      </x:c>
      <x:c r="M462" s="12" t="n">
        <x:v>0</x:v>
      </x:c>
      <x:c r="N462" s="12" t="n">
        <x:f>M462-L462</x:f>
        <x:v>0</x:v>
      </x:c>
      <x:c r="O462" s="3" t="str">
        <x:v>Anexo IX</x:v>
      </x:c>
    </x:row>
    <x:row r="463" ht="34" customHeight="1">
      <x:c r="A463" s="3" t="str">
        <x:v>Junho</x:v>
      </x:c>
      <x:c r="B463" s="3" t="str">
        <x:v>O&amp;M</x:v>
      </x:c>
      <x:c r="C463" s="3" t="str">
        <x:v>PRODUÇÃO</x:v>
      </x:c>
      <x:c r="D463" s="3" t="str">
        <x:v>5033000317</x:v>
      </x:c>
      <x:c r="E463" s="9" t="str">
        <x:v>RET TRANSFORMADOR POTENCIAL (TP) LV</x:v>
      </x:c>
      <x:c r="F463" s="3" t="str">
        <x:v>UNIDADE</x:v>
      </x:c>
      <x:c r="G463" s="10" t="n">
        <x:v>0</x:v>
      </x:c>
      <x:c r="H463" s="10" t="str">
        <x:f>IF(G463="","",G463/12)</x:f>
      </x:c>
      <x:c r="I463" s="10" t="n">
        <x:v>0</x:v>
      </x:c>
      <x:c r="J463" s="10" t="str">
        <x:f>IF(H463="","",I463-H463)</x:f>
      </x:c>
      <x:c r="K463" s="11" t="str">
        <x:f>IF(H463&gt;0,I463/H463,"")</x:f>
      </x:c>
      <x:c r="L463" s="12" t="n">
        <x:v>0</x:v>
      </x:c>
      <x:c r="M463" s="12" t="n">
        <x:v>0</x:v>
      </x:c>
      <x:c r="N463" s="12" t="n">
        <x:f>M463-L463</x:f>
        <x:v>0</x:v>
      </x:c>
      <x:c r="O463" s="3" t="str">
        <x:v>Anexo IX</x:v>
      </x:c>
    </x:row>
    <x:row r="464" ht="34" customHeight="1">
      <x:c r="A464" s="3" t="str">
        <x:v>Junho</x:v>
      </x:c>
      <x:c r="B464" s="3" t="str">
        <x:v>O&amp;M</x:v>
      </x:c>
      <x:c r="C464" s="3" t="str">
        <x:v>PRODUÇÃO</x:v>
      </x:c>
      <x:c r="D464" s="3" t="str">
        <x:v>5030000065</x:v>
      </x:c>
      <x:c r="E464" s="9" t="str">
        <x:v>TURMA LV INST POSTE RELIGADOR/SECION LV</x:v>
      </x:c>
      <x:c r="F464" s="3" t="str">
        <x:v>UNIDADE</x:v>
      </x:c>
      <x:c r="G464" s="10" t="n">
        <x:v>0</x:v>
      </x:c>
      <x:c r="H464" s="10" t="str">
        <x:f>IF(G464="","",G464/12)</x:f>
      </x:c>
      <x:c r="I464" s="10" t="n">
        <x:v>3</x:v>
      </x:c>
      <x:c r="J464" s="10" t="str">
        <x:f>IF(H464="","",I464-H464)</x:f>
      </x:c>
      <x:c r="K464" s="11" t="str">
        <x:f>IF(H464&gt;0,I464/H464,"")</x:f>
      </x:c>
      <x:c r="L464" s="12" t="n">
        <x:v>0</x:v>
      </x:c>
      <x:c r="M464" s="12" t="n">
        <x:v>3806.73</x:v>
      </x:c>
      <x:c r="N464" s="12" t="n">
        <x:f>M464-L464</x:f>
        <x:v>3806.73</x:v>
      </x:c>
      <x:c r="O464" s="3" t="str">
        <x:v>Anexo IX</x:v>
      </x:c>
    </x:row>
    <x:row r="465" ht="34" customHeight="1">
      <x:c r="A465" s="3" t="str">
        <x:v>Junho</x:v>
      </x:c>
      <x:c r="B465" s="3" t="str">
        <x:v>O&amp;M</x:v>
      </x:c>
      <x:c r="C465" s="3" t="str">
        <x:v>PRODUÇÃO</x:v>
      </x:c>
      <x:c r="D465" s="3" t="str">
        <x:v>5030000066</x:v>
      </x:c>
      <x:c r="E465" s="9" t="str">
        <x:v>TURMA LV RET POSTE RELIGADOR/SECION LV</x:v>
      </x:c>
      <x:c r="F465" s="3" t="str">
        <x:v>UNIDADE</x:v>
      </x:c>
      <x:c r="G465" s="10" t="n">
        <x:v>0</x:v>
      </x:c>
      <x:c r="H465" s="10" t="str">
        <x:f>IF(G465="","",G465/12)</x:f>
      </x:c>
      <x:c r="I465" s="10" t="n">
        <x:v>0</x:v>
      </x:c>
      <x:c r="J465" s="10" t="str">
        <x:f>IF(H465="","",I465-H465)</x:f>
      </x:c>
      <x:c r="K465" s="11" t="str">
        <x:f>IF(H465&gt;0,I465/H465,"")</x:f>
      </x:c>
      <x:c r="L465" s="12" t="n">
        <x:v>0</x:v>
      </x:c>
      <x:c r="M465" s="12" t="n">
        <x:v>0</x:v>
      </x:c>
      <x:c r="N465" s="12" t="n">
        <x:f>M465-L465</x:f>
        <x:v>0</x:v>
      </x:c>
      <x:c r="O465" s="3" t="str">
        <x:v>Anexo IX</x:v>
      </x:c>
    </x:row>
    <x:row r="466" ht="34" customHeight="1">
      <x:c r="A466" s="3" t="str">
        <x:v>Junho</x:v>
      </x:c>
      <x:c r="B466" s="3" t="str">
        <x:v>O&amp;M</x:v>
      </x:c>
      <x:c r="C466" s="3" t="str">
        <x:v>PRODUÇÃO</x:v>
      </x:c>
      <x:c r="D466" s="3" t="str">
        <x:v>5030000067</x:v>
      </x:c>
      <x:c r="E466" s="9" t="str">
        <x:v>TURMA LV INST POSTE CHAVE SEC SECO 3F LV</x:v>
      </x:c>
      <x:c r="F466" s="3" t="str">
        <x:v>UNIDADE</x:v>
      </x:c>
      <x:c r="G466" s="10" t="n">
        <x:v>0</x:v>
      </x:c>
      <x:c r="H466" s="10" t="str">
        <x:f>IF(G466="","",G466/12)</x:f>
      </x:c>
      <x:c r="I466" s="10" t="n">
        <x:v>0</x:v>
      </x:c>
      <x:c r="J466" s="10" t="str">
        <x:f>IF(H466="","",I466-H466)</x:f>
      </x:c>
      <x:c r="K466" s="11" t="str">
        <x:f>IF(H466&gt;0,I466/H466,"")</x:f>
      </x:c>
      <x:c r="L466" s="12" t="n">
        <x:v>0</x:v>
      </x:c>
      <x:c r="M466" s="12" t="n">
        <x:v>0</x:v>
      </x:c>
      <x:c r="N466" s="12" t="n">
        <x:f>M466-L466</x:f>
        <x:v>0</x:v>
      </x:c>
      <x:c r="O466" s="3" t="str">
        <x:v>Anexo IX</x:v>
      </x:c>
    </x:row>
    <x:row r="467" ht="34" customHeight="1">
      <x:c r="A467" s="3" t="str">
        <x:v>Junho</x:v>
      </x:c>
      <x:c r="B467" s="3" t="str">
        <x:v>O&amp;M</x:v>
      </x:c>
      <x:c r="C467" s="3" t="str">
        <x:v>PRODUÇÃO</x:v>
      </x:c>
      <x:c r="D467" s="3" t="str">
        <x:v>5030000068</x:v>
      </x:c>
      <x:c r="E467" s="9" t="str">
        <x:v>TURMA LV RET POSTE CHAVE SEC SECO 3F LV</x:v>
      </x:c>
      <x:c r="F467" s="3" t="str">
        <x:v>UNIDADE</x:v>
      </x:c>
      <x:c r="G467" s="10" t="n">
        <x:v>0</x:v>
      </x:c>
      <x:c r="H467" s="10" t="str">
        <x:f>IF(G467="","",G467/12)</x:f>
      </x:c>
      <x:c r="I467" s="10" t="n">
        <x:v>0</x:v>
      </x:c>
      <x:c r="J467" s="10" t="str">
        <x:f>IF(H467="","",I467-H467)</x:f>
      </x:c>
      <x:c r="K467" s="11" t="str">
        <x:f>IF(H467&gt;0,I467/H467,"")</x:f>
      </x:c>
      <x:c r="L467" s="12" t="n">
        <x:v>0</x:v>
      </x:c>
      <x:c r="M467" s="12" t="n">
        <x:v>0</x:v>
      </x:c>
      <x:c r="N467" s="12" t="n">
        <x:f>M467-L467</x:f>
        <x:v>0</x:v>
      </x:c>
      <x:c r="O467" s="3" t="str">
        <x:v>Anexo IX</x:v>
      </x:c>
    </x:row>
    <x:row r="468" ht="34" customHeight="1">
      <x:c r="A468" s="3" t="str">
        <x:v>Junho</x:v>
      </x:c>
      <x:c r="B468" s="3" t="str">
        <x:v>O&amp;M</x:v>
      </x:c>
      <x:c r="C468" s="3" t="str">
        <x:v>PRODUÇÃO</x:v>
      </x:c>
      <x:c r="D468" s="3" t="str">
        <x:v>5030000069</x:v>
      </x:c>
      <x:c r="E468" s="9" t="str">
        <x:v>TURMA LV INST POSTE REGULADOR TENSAO LV</x:v>
      </x:c>
      <x:c r="F468" s="3" t="str">
        <x:v>UNIDADE</x:v>
      </x:c>
      <x:c r="G468" s="10" t="n">
        <x:v>0</x:v>
      </x:c>
      <x:c r="H468" s="10" t="str">
        <x:f>IF(G468="","",G468/12)</x:f>
      </x:c>
      <x:c r="I468" s="10" t="n">
        <x:v>0</x:v>
      </x:c>
      <x:c r="J468" s="10" t="str">
        <x:f>IF(H468="","",I468-H468)</x:f>
      </x:c>
      <x:c r="K468" s="11" t="str">
        <x:f>IF(H468&gt;0,I468/H468,"")</x:f>
      </x:c>
      <x:c r="L468" s="12" t="n">
        <x:v>0</x:v>
      </x:c>
      <x:c r="M468" s="12" t="n">
        <x:v>0</x:v>
      </x:c>
      <x:c r="N468" s="12" t="n">
        <x:f>M468-L468</x:f>
        <x:v>0</x:v>
      </x:c>
      <x:c r="O468" s="3" t="str">
        <x:v>Anexo IX</x:v>
      </x:c>
    </x:row>
    <x:row r="469" ht="34" customHeight="1">
      <x:c r="A469" s="3" t="str">
        <x:v>Junho</x:v>
      </x:c>
      <x:c r="B469" s="3" t="str">
        <x:v>O&amp;M</x:v>
      </x:c>
      <x:c r="C469" s="3" t="str">
        <x:v>PRODUÇÃO</x:v>
      </x:c>
      <x:c r="D469" s="3" t="str">
        <x:v>5030000070</x:v>
      </x:c>
      <x:c r="E469" s="9" t="str">
        <x:v>TURMA LV RET POSTE REGULADOR TENSAO LV</x:v>
      </x:c>
      <x:c r="F469" s="3" t="str">
        <x:v>UNIDADE</x:v>
      </x:c>
      <x:c r="G469" s="10" t="n">
        <x:v>0</x:v>
      </x:c>
      <x:c r="H469" s="10" t="str">
        <x:f>IF(G469="","",G469/12)</x:f>
      </x:c>
      <x:c r="I469" s="10" t="n">
        <x:v>0</x:v>
      </x:c>
      <x:c r="J469" s="10" t="str">
        <x:f>IF(H469="","",I469-H469)</x:f>
      </x:c>
      <x:c r="K469" s="11" t="str">
        <x:f>IF(H469&gt;0,I469/H469,"")</x:f>
      </x:c>
      <x:c r="L469" s="12" t="n">
        <x:v>0</x:v>
      </x:c>
      <x:c r="M469" s="12" t="n">
        <x:v>0</x:v>
      </x:c>
      <x:c r="N469" s="12" t="n">
        <x:f>M469-L469</x:f>
        <x:v>0</x:v>
      </x:c>
      <x:c r="O469" s="3" t="str">
        <x:v>Anexo IX</x:v>
      </x:c>
    </x:row>
    <x:row r="470" ht="34" customHeight="1">
      <x:c r="A470" s="3" t="str">
        <x:v>Junho</x:v>
      </x:c>
      <x:c r="B470" s="3" t="str">
        <x:v>O&amp;M</x:v>
      </x:c>
      <x:c r="C470" s="3" t="str">
        <x:v>PRODUÇÃO</x:v>
      </x:c>
      <x:c r="D470" s="3" t="str">
        <x:v>5030000071</x:v>
      </x:c>
      <x:c r="E470" s="9" t="str">
        <x:v>TURMA LV INST POSTE BCO CAPACITOR LV</x:v>
      </x:c>
      <x:c r="F470" s="3" t="str">
        <x:v>UNIDADE</x:v>
      </x:c>
      <x:c r="G470" s="10" t="n">
        <x:v>0</x:v>
      </x:c>
      <x:c r="H470" s="10" t="str">
        <x:f>IF(G470="","",G470/12)</x:f>
      </x:c>
      <x:c r="I470" s="10" t="n">
        <x:v>0</x:v>
      </x:c>
      <x:c r="J470" s="10" t="str">
        <x:f>IF(H470="","",I470-H470)</x:f>
      </x:c>
      <x:c r="K470" s="11" t="str">
        <x:f>IF(H470&gt;0,I470/H470,"")</x:f>
      </x:c>
      <x:c r="L470" s="12" t="n">
        <x:v>0</x:v>
      </x:c>
      <x:c r="M470" s="12" t="n">
        <x:v>0</x:v>
      </x:c>
      <x:c r="N470" s="12" t="n">
        <x:f>M470-L470</x:f>
        <x:v>0</x:v>
      </x:c>
      <x:c r="O470" s="3" t="str">
        <x:v>Anexo IX</x:v>
      </x:c>
    </x:row>
    <x:row r="471" ht="34" customHeight="1">
      <x:c r="A471" s="3" t="str">
        <x:v>Junho</x:v>
      </x:c>
      <x:c r="B471" s="3" t="str">
        <x:v>O&amp;M</x:v>
      </x:c>
      <x:c r="C471" s="3" t="str">
        <x:v>PRODUÇÃO</x:v>
      </x:c>
      <x:c r="D471" s="3" t="str">
        <x:v>5030000072</x:v>
      </x:c>
      <x:c r="E471" s="9" t="str">
        <x:v>TURMA LV RET POSTE BCO CAPACITOR LV</x:v>
      </x:c>
      <x:c r="F471" s="3" t="str">
        <x:v>UNIDADE</x:v>
      </x:c>
      <x:c r="G471" s="10" t="n">
        <x:v>0</x:v>
      </x:c>
      <x:c r="H471" s="10" t="str">
        <x:f>IF(G471="","",G471/12)</x:f>
      </x:c>
      <x:c r="I471" s="10" t="n">
        <x:v>0</x:v>
      </x:c>
      <x:c r="J471" s="10" t="str">
        <x:f>IF(H471="","",I471-H471)</x:f>
      </x:c>
      <x:c r="K471" s="11" t="str">
        <x:f>IF(H471&gt;0,I471/H471,"")</x:f>
      </x:c>
      <x:c r="L471" s="12" t="n">
        <x:v>0</x:v>
      </x:c>
      <x:c r="M471" s="12" t="n">
        <x:v>0</x:v>
      </x:c>
      <x:c r="N471" s="12" t="n">
        <x:f>M471-L471</x:f>
        <x:v>0</x:v>
      </x:c>
      <x:c r="O471" s="3" t="str">
        <x:v>Anexo IX</x:v>
      </x:c>
    </x:row>
    <x:row r="472" ht="34" customHeight="1">
      <x:c r="A472" s="3" t="str">
        <x:v>Junho</x:v>
      </x:c>
      <x:c r="B472" s="3" t="str">
        <x:v>O&amp;M</x:v>
      </x:c>
      <x:c r="C472" s="3" t="str">
        <x:v>PRODUÇÃO</x:v>
      </x:c>
      <x:c r="D472" s="3" t="str">
        <x:v>5030000073</x:v>
      </x:c>
      <x:c r="E472" s="9" t="str">
        <x:v>TURMA LV INST POSTE TRAFO LV</x:v>
      </x:c>
      <x:c r="F472" s="3" t="str">
        <x:v>UNIDADE</x:v>
      </x:c>
      <x:c r="G472" s="10" t="n">
        <x:v>0</x:v>
      </x:c>
      <x:c r="H472" s="10" t="str">
        <x:f>IF(G472="","",G472/12)</x:f>
      </x:c>
      <x:c r="I472" s="10" t="n">
        <x:v>2</x:v>
      </x:c>
      <x:c r="J472" s="10" t="str">
        <x:f>IF(H472="","",I472-H472)</x:f>
      </x:c>
      <x:c r="K472" s="11" t="str">
        <x:f>IF(H472&gt;0,I472/H472,"")</x:f>
      </x:c>
      <x:c r="L472" s="12" t="n">
        <x:v>0</x:v>
      </x:c>
      <x:c r="M472" s="12" t="n">
        <x:v>2537.82</x:v>
      </x:c>
      <x:c r="N472" s="12" t="n">
        <x:f>M472-L472</x:f>
        <x:v>2537.82</x:v>
      </x:c>
      <x:c r="O472" s="3" t="str">
        <x:v>Anexo IX</x:v>
      </x:c>
    </x:row>
    <x:row r="473" ht="34" customHeight="1">
      <x:c r="A473" s="3" t="str">
        <x:v>Junho</x:v>
      </x:c>
      <x:c r="B473" s="3" t="str">
        <x:v>O&amp;M</x:v>
      </x:c>
      <x:c r="C473" s="3" t="str">
        <x:v>PRODUÇÃO</x:v>
      </x:c>
      <x:c r="D473" s="3" t="str">
        <x:v>5030000074</x:v>
      </x:c>
      <x:c r="E473" s="9" t="str">
        <x:v>TURMA LV RET POSTE TRAFO LV</x:v>
      </x:c>
      <x:c r="F473" s="3" t="str">
        <x:v>UNIDADE</x:v>
      </x:c>
      <x:c r="G473" s="10" t="n">
        <x:v>0</x:v>
      </x:c>
      <x:c r="H473" s="10" t="str">
        <x:f>IF(G473="","",G473/12)</x:f>
      </x:c>
      <x:c r="I473" s="10" t="n">
        <x:v>2</x:v>
      </x:c>
      <x:c r="J473" s="10" t="str">
        <x:f>IF(H473="","",I473-H473)</x:f>
      </x:c>
      <x:c r="K473" s="11" t="str">
        <x:f>IF(H473&gt;0,I473/H473,"")</x:f>
      </x:c>
      <x:c r="L473" s="12" t="n">
        <x:v>0</x:v>
      </x:c>
      <x:c r="M473" s="12" t="n">
        <x:v>2175.32</x:v>
      </x:c>
      <x:c r="N473" s="12" t="n">
        <x:f>M473-L473</x:f>
        <x:v>2175.32</x:v>
      </x:c>
      <x:c r="O473" s="3" t="str">
        <x:v>Anexo IX</x:v>
      </x:c>
    </x:row>
    <x:row r="474" ht="34" customHeight="1">
      <x:c r="A474" s="3" t="str">
        <x:v>Junho</x:v>
      </x:c>
      <x:c r="B474" s="3" t="str">
        <x:v>O&amp;M</x:v>
      </x:c>
      <x:c r="C474" s="3" t="str">
        <x:v>PRODUÇÃO</x:v>
      </x:c>
      <x:c r="D474" s="3" t="str">
        <x:v>5030000075</x:v>
      </x:c>
      <x:c r="E474" s="9" t="str">
        <x:v>INST ESTAI AEREO LV</x:v>
      </x:c>
      <x:c r="F474" s="3" t="str">
        <x:v>UNIDADE</x:v>
      </x:c>
      <x:c r="G474" s="10" t="n">
        <x:v>0</x:v>
      </x:c>
      <x:c r="H474" s="10" t="str">
        <x:f>IF(G474="","",G474/12)</x:f>
      </x:c>
      <x:c r="I474" s="10" t="n">
        <x:v>0</x:v>
      </x:c>
      <x:c r="J474" s="10" t="str">
        <x:f>IF(H474="","",I474-H474)</x:f>
      </x:c>
      <x:c r="K474" s="11" t="str">
        <x:f>IF(H474&gt;0,I474/H474,"")</x:f>
      </x:c>
      <x:c r="L474" s="12" t="n">
        <x:v>0</x:v>
      </x:c>
      <x:c r="M474" s="12" t="n">
        <x:v>0</x:v>
      </x:c>
      <x:c r="N474" s="12" t="n">
        <x:f>M474-L474</x:f>
        <x:v>0</x:v>
      </x:c>
      <x:c r="O474" s="3" t="str">
        <x:v>Anexo IX</x:v>
      </x:c>
    </x:row>
    <x:row r="475" ht="34" customHeight="1">
      <x:c r="A475" s="3" t="str">
        <x:v>Junho</x:v>
      </x:c>
      <x:c r="B475" s="3" t="str">
        <x:v>O&amp;M</x:v>
      </x:c>
      <x:c r="C475" s="3" t="str">
        <x:v>PRODUÇÃO</x:v>
      </x:c>
      <x:c r="D475" s="3" t="str">
        <x:v>5030000076</x:v>
      </x:c>
      <x:c r="E475" s="9" t="str">
        <x:v>RET ESTAI AEREO LV</x:v>
      </x:c>
      <x:c r="F475" s="3" t="str">
        <x:v>UNIDADE</x:v>
      </x:c>
      <x:c r="G475" s="10" t="n">
        <x:v>0</x:v>
      </x:c>
      <x:c r="H475" s="10" t="str">
        <x:f>IF(G475="","",G475/12)</x:f>
      </x:c>
      <x:c r="I475" s="10" t="n">
        <x:v>2</x:v>
      </x:c>
      <x:c r="J475" s="10" t="str">
        <x:f>IF(H475="","",I475-H475)</x:f>
      </x:c>
      <x:c r="K475" s="11" t="str">
        <x:f>IF(H475&gt;0,I475/H475,"")</x:f>
      </x:c>
      <x:c r="L475" s="12" t="n">
        <x:v>0</x:v>
      </x:c>
      <x:c r="M475" s="12" t="n">
        <x:v>717.86</x:v>
      </x:c>
      <x:c r="N475" s="12" t="n">
        <x:f>M475-L475</x:f>
        <x:v>717.86</x:v>
      </x:c>
      <x:c r="O475" s="3" t="str">
        <x:v>Anexo IX</x:v>
      </x:c>
    </x:row>
    <x:row r="476" ht="34" customHeight="1">
      <x:c r="A476" s="3" t="str">
        <x:v>Junho</x:v>
      </x:c>
      <x:c r="B476" s="3" t="str">
        <x:v>O&amp;M</x:v>
      </x:c>
      <x:c r="C476" s="3" t="str">
        <x:v>PRODUÇÃO</x:v>
      </x:c>
      <x:c r="D476" s="3" t="str">
        <x:v>5030000077</x:v>
      </x:c>
      <x:c r="E476" s="9" t="str">
        <x:v>TENSIONAR ESTAI LV</x:v>
      </x:c>
      <x:c r="F476" s="3" t="str">
        <x:v>UNIDADE</x:v>
      </x:c>
      <x:c r="G476" s="10" t="n">
        <x:v>0</x:v>
      </x:c>
      <x:c r="H476" s="10" t="str">
        <x:f>IF(G476="","",G476/12)</x:f>
      </x:c>
      <x:c r="I476" s="10" t="n">
        <x:v>0</x:v>
      </x:c>
      <x:c r="J476" s="10" t="str">
        <x:f>IF(H476="","",I476-H476)</x:f>
      </x:c>
      <x:c r="K476" s="11" t="str">
        <x:f>IF(H476&gt;0,I476/H476,"")</x:f>
      </x:c>
      <x:c r="L476" s="12" t="n">
        <x:v>0</x:v>
      </x:c>
      <x:c r="M476" s="12" t="n">
        <x:v>0</x:v>
      </x:c>
      <x:c r="N476" s="12" t="n">
        <x:f>M476-L476</x:f>
        <x:v>0</x:v>
      </x:c>
      <x:c r="O476" s="3" t="str">
        <x:v>Anexo IX</x:v>
      </x:c>
    </x:row>
    <x:row r="477" ht="34" customHeight="1">
      <x:c r="A477" s="3" t="str">
        <x:v>Junho</x:v>
      </x:c>
      <x:c r="B477" s="3" t="str">
        <x:v>O&amp;M</x:v>
      </x:c>
      <x:c r="C477" s="3" t="str">
        <x:v>PRODUÇÃO</x:v>
      </x:c>
      <x:c r="D477" s="3" t="str">
        <x:v>5032000198</x:v>
      </x:c>
      <x:c r="E477" s="9" t="str">
        <x:v>INST COND NU COBRE &gt; 50MM² LV</x:v>
      </x:c>
      <x:c r="F477" s="3" t="str">
        <x:v>METRO</x:v>
      </x:c>
      <x:c r="G477" s="10" t="n">
        <x:v>0</x:v>
      </x:c>
      <x:c r="H477" s="10" t="str">
        <x:f>IF(G477="","",G477/12)</x:f>
      </x:c>
      <x:c r="I477" s="10" t="n">
        <x:v>0</x:v>
      </x:c>
      <x:c r="J477" s="10" t="str">
        <x:f>IF(H477="","",I477-H477)</x:f>
      </x:c>
      <x:c r="K477" s="11" t="str">
        <x:f>IF(H477&gt;0,I477/H477,"")</x:f>
      </x:c>
      <x:c r="L477" s="12" t="n">
        <x:v>0</x:v>
      </x:c>
      <x:c r="M477" s="12" t="n">
        <x:v>0</x:v>
      </x:c>
      <x:c r="N477" s="12" t="n">
        <x:f>M477-L477</x:f>
        <x:v>0</x:v>
      </x:c>
      <x:c r="O477" s="3" t="str">
        <x:v>Anexo IX</x:v>
      </x:c>
    </x:row>
    <x:row r="478" ht="34" customHeight="1">
      <x:c r="A478" s="3" t="str">
        <x:v>Junho</x:v>
      </x:c>
      <x:c r="B478" s="3" t="str">
        <x:v>O&amp;M</x:v>
      </x:c>
      <x:c r="C478" s="3" t="str">
        <x:v>PRODUÇÃO</x:v>
      </x:c>
      <x:c r="D478" s="3" t="str">
        <x:v>5032000199</x:v>
      </x:c>
      <x:c r="E478" s="9" t="str">
        <x:v>RET COND NU COBRE &gt; 50MM² LV</x:v>
      </x:c>
      <x:c r="F478" s="3" t="str">
        <x:v>METRO</x:v>
      </x:c>
      <x:c r="G478" s="10" t="n">
        <x:v>0</x:v>
      </x:c>
      <x:c r="H478" s="10" t="str">
        <x:f>IF(G478="","",G478/12)</x:f>
      </x:c>
      <x:c r="I478" s="10" t="n">
        <x:v>0</x:v>
      </x:c>
      <x:c r="J478" s="10" t="str">
        <x:f>IF(H478="","",I478-H478)</x:f>
      </x:c>
      <x:c r="K478" s="11" t="str">
        <x:f>IF(H478&gt;0,I478/H478,"")</x:f>
      </x:c>
      <x:c r="L478" s="12" t="n">
        <x:v>0</x:v>
      </x:c>
      <x:c r="M478" s="12" t="n">
        <x:v>0</x:v>
      </x:c>
      <x:c r="N478" s="12" t="n">
        <x:f>M478-L478</x:f>
        <x:v>0</x:v>
      </x:c>
      <x:c r="O478" s="3" t="str">
        <x:v>Anexo IX</x:v>
      </x:c>
    </x:row>
    <x:row r="479" ht="34" customHeight="1">
      <x:c r="A479" s="3" t="str">
        <x:v>Junho</x:v>
      </x:c>
      <x:c r="B479" s="3" t="str">
        <x:v>O&amp;M</x:v>
      </x:c>
      <x:c r="C479" s="3" t="str">
        <x:v>PRODUÇÃO</x:v>
      </x:c>
      <x:c r="D479" s="3" t="str">
        <x:v>5032000200</x:v>
      </x:c>
      <x:c r="E479" s="9" t="str">
        <x:v>INST COND NU COBRE &lt;= 50MM² LV</x:v>
      </x:c>
      <x:c r="F479" s="3" t="str">
        <x:v>METRO</x:v>
      </x:c>
      <x:c r="G479" s="10" t="n">
        <x:v>0</x:v>
      </x:c>
      <x:c r="H479" s="10" t="str">
        <x:f>IF(G479="","",G479/12)</x:f>
      </x:c>
      <x:c r="I479" s="10" t="n">
        <x:v>9</x:v>
      </x:c>
      <x:c r="J479" s="10" t="str">
        <x:f>IF(H479="","",I479-H479)</x:f>
      </x:c>
      <x:c r="K479" s="11" t="str">
        <x:f>IF(H479&gt;0,I479/H479,"")</x:f>
      </x:c>
      <x:c r="L479" s="12" t="n">
        <x:v>0</x:v>
      </x:c>
      <x:c r="M479" s="12" t="n">
        <x:v>82.26</x:v>
      </x:c>
      <x:c r="N479" s="12" t="n">
        <x:f>M479-L479</x:f>
        <x:v>82.26</x:v>
      </x:c>
      <x:c r="O479" s="3" t="str">
        <x:v>Anexo IX</x:v>
      </x:c>
    </x:row>
    <x:row r="480" ht="34" customHeight="1">
      <x:c r="A480" s="3" t="str">
        <x:v>Junho</x:v>
      </x:c>
      <x:c r="B480" s="3" t="str">
        <x:v>O&amp;M</x:v>
      </x:c>
      <x:c r="C480" s="3" t="str">
        <x:v>PRODUÇÃO</x:v>
      </x:c>
      <x:c r="D480" s="3" t="str">
        <x:v>5032000201</x:v>
      </x:c>
      <x:c r="E480" s="9" t="str">
        <x:v>RET COND NU COBRE &lt;= 50MM² LV</x:v>
      </x:c>
      <x:c r="F480" s="3" t="str">
        <x:v>METRO</x:v>
      </x:c>
      <x:c r="G480" s="10" t="n">
        <x:v>0</x:v>
      </x:c>
      <x:c r="H480" s="10" t="str">
        <x:f>IF(G480="","",G480/12)</x:f>
      </x:c>
      <x:c r="I480" s="10" t="n">
        <x:v>0</x:v>
      </x:c>
      <x:c r="J480" s="10" t="str">
        <x:f>IF(H480="","",I480-H480)</x:f>
      </x:c>
      <x:c r="K480" s="11" t="str">
        <x:f>IF(H480&gt;0,I480/H480,"")</x:f>
      </x:c>
      <x:c r="L480" s="12" t="n">
        <x:v>0</x:v>
      </x:c>
      <x:c r="M480" s="12" t="n">
        <x:v>0</x:v>
      </x:c>
      <x:c r="N480" s="12" t="n">
        <x:f>M480-L480</x:f>
        <x:v>0</x:v>
      </x:c>
      <x:c r="O480" s="3" t="str">
        <x:v>Anexo IX</x:v>
      </x:c>
    </x:row>
    <x:row r="481" ht="34" customHeight="1">
      <x:c r="A481" s="3" t="str">
        <x:v>Junho</x:v>
      </x:c>
      <x:c r="B481" s="3" t="str">
        <x:v>O&amp;M</x:v>
      </x:c>
      <x:c r="C481" s="3" t="str">
        <x:v>PRODUÇÃO</x:v>
      </x:c>
      <x:c r="D481" s="3" t="str">
        <x:v>5032000202</x:v>
      </x:c>
      <x:c r="E481" s="9" t="str">
        <x:v>INST COND NU ALUMINIO &gt; 1/0 LV</x:v>
      </x:c>
      <x:c r="F481" s="3" t="str">
        <x:v>METRO</x:v>
      </x:c>
      <x:c r="G481" s="10" t="n">
        <x:v>0</x:v>
      </x:c>
      <x:c r="H481" s="10" t="str">
        <x:f>IF(G481="","",G481/12)</x:f>
      </x:c>
      <x:c r="I481" s="10" t="n">
        <x:v>0</x:v>
      </x:c>
      <x:c r="J481" s="10" t="str">
        <x:f>IF(H481="","",I481-H481)</x:f>
      </x:c>
      <x:c r="K481" s="11" t="str">
        <x:f>IF(H481&gt;0,I481/H481,"")</x:f>
      </x:c>
      <x:c r="L481" s="12" t="n">
        <x:v>0</x:v>
      </x:c>
      <x:c r="M481" s="12" t="n">
        <x:v>0</x:v>
      </x:c>
      <x:c r="N481" s="12" t="n">
        <x:f>M481-L481</x:f>
        <x:v>0</x:v>
      </x:c>
      <x:c r="O481" s="3" t="str">
        <x:v>Anexo IX</x:v>
      </x:c>
    </x:row>
    <x:row r="482" ht="34" customHeight="1">
      <x:c r="A482" s="3" t="str">
        <x:v>Junho</x:v>
      </x:c>
      <x:c r="B482" s="3" t="str">
        <x:v>O&amp;M</x:v>
      </x:c>
      <x:c r="C482" s="3" t="str">
        <x:v>PRODUÇÃO</x:v>
      </x:c>
      <x:c r="D482" s="3" t="str">
        <x:v>5032000203</x:v>
      </x:c>
      <x:c r="E482" s="9" t="str">
        <x:v>RET COND NU ALUMINIO &gt; 1/0 LV</x:v>
      </x:c>
      <x:c r="F482" s="3" t="str">
        <x:v>METRO</x:v>
      </x:c>
      <x:c r="G482" s="10" t="n">
        <x:v>0</x:v>
      </x:c>
      <x:c r="H482" s="10" t="str">
        <x:f>IF(G482="","",G482/12)</x:f>
      </x:c>
      <x:c r="I482" s="10" t="n">
        <x:v>0</x:v>
      </x:c>
      <x:c r="J482" s="10" t="str">
        <x:f>IF(H482="","",I482-H482)</x:f>
      </x:c>
      <x:c r="K482" s="11" t="str">
        <x:f>IF(H482&gt;0,I482/H482,"")</x:f>
      </x:c>
      <x:c r="L482" s="12" t="n">
        <x:v>0</x:v>
      </x:c>
      <x:c r="M482" s="12" t="n">
        <x:v>0</x:v>
      </x:c>
      <x:c r="N482" s="12" t="n">
        <x:f>M482-L482</x:f>
        <x:v>0</x:v>
      </x:c>
      <x:c r="O482" s="3" t="str">
        <x:v>Anexo IX</x:v>
      </x:c>
    </x:row>
    <x:row r="483" ht="34" customHeight="1">
      <x:c r="A483" s="3" t="str">
        <x:v>Junho</x:v>
      </x:c>
      <x:c r="B483" s="3" t="str">
        <x:v>O&amp;M</x:v>
      </x:c>
      <x:c r="C483" s="3" t="str">
        <x:v>PRODUÇÃO</x:v>
      </x:c>
      <x:c r="D483" s="3" t="str">
        <x:v>5032000204</x:v>
      </x:c>
      <x:c r="E483" s="9" t="str">
        <x:v>INST COND NU ALUMINIO &lt;= 1/0 LV</x:v>
      </x:c>
      <x:c r="F483" s="3" t="str">
        <x:v>METRO</x:v>
      </x:c>
      <x:c r="G483" s="10" t="n">
        <x:v>0</x:v>
      </x:c>
      <x:c r="H483" s="10" t="str">
        <x:f>IF(G483="","",G483/12)</x:f>
      </x:c>
      <x:c r="I483" s="10" t="n">
        <x:v>25</x:v>
      </x:c>
      <x:c r="J483" s="10" t="str">
        <x:f>IF(H483="","",I483-H483)</x:f>
      </x:c>
      <x:c r="K483" s="11" t="str">
        <x:f>IF(H483&gt;0,I483/H483,"")</x:f>
      </x:c>
      <x:c r="L483" s="12" t="n">
        <x:v>0</x:v>
      </x:c>
      <x:c r="M483" s="12" t="n">
        <x:v>228.5</x:v>
      </x:c>
      <x:c r="N483" s="12" t="n">
        <x:f>M483-L483</x:f>
        <x:v>228.5</x:v>
      </x:c>
      <x:c r="O483" s="3" t="str">
        <x:v>Anexo IX</x:v>
      </x:c>
    </x:row>
    <x:row r="484" ht="34" customHeight="1">
      <x:c r="A484" s="3" t="str">
        <x:v>Junho</x:v>
      </x:c>
      <x:c r="B484" s="3" t="str">
        <x:v>O&amp;M</x:v>
      </x:c>
      <x:c r="C484" s="3" t="str">
        <x:v>PRODUÇÃO</x:v>
      </x:c>
      <x:c r="D484" s="3" t="str">
        <x:v>5032000205</x:v>
      </x:c>
      <x:c r="E484" s="9" t="str">
        <x:v>RET COND NU ALUMINIO &lt;= 1/0 LV</x:v>
      </x:c>
      <x:c r="F484" s="3" t="str">
        <x:v>METRO</x:v>
      </x:c>
      <x:c r="G484" s="10" t="n">
        <x:v>0</x:v>
      </x:c>
      <x:c r="H484" s="10" t="str">
        <x:f>IF(G484="","",G484/12)</x:f>
      </x:c>
      <x:c r="I484" s="10" t="n">
        <x:v>0</x:v>
      </x:c>
      <x:c r="J484" s="10" t="str">
        <x:f>IF(H484="","",I484-H484)</x:f>
      </x:c>
      <x:c r="K484" s="11" t="str">
        <x:f>IF(H484&gt;0,I484/H484,"")</x:f>
      </x:c>
      <x:c r="L484" s="12" t="n">
        <x:v>0</x:v>
      </x:c>
      <x:c r="M484" s="12" t="n">
        <x:v>0</x:v>
      </x:c>
      <x:c r="N484" s="12" t="n">
        <x:f>M484-L484</x:f>
        <x:v>0</x:v>
      </x:c>
      <x:c r="O484" s="3" t="str">
        <x:v>Anexo IX</x:v>
      </x:c>
    </x:row>
    <x:row r="485" ht="34" customHeight="1">
      <x:c r="A485" s="3" t="str">
        <x:v>Junho</x:v>
      </x:c>
      <x:c r="B485" s="3" t="str">
        <x:v>O&amp;M</x:v>
      </x:c>
      <x:c r="C485" s="3" t="str">
        <x:v>PRODUÇÃO</x:v>
      </x:c>
      <x:c r="D485" s="3" t="str">
        <x:v>5032000210</x:v>
      </x:c>
      <x:c r="E485" s="9" t="str">
        <x:v>INST JUMPER EM CONDUTOR LV</x:v>
      </x:c>
      <x:c r="F485" s="3" t="str">
        <x:v>UNIDADE</x:v>
      </x:c>
      <x:c r="G485" s="10" t="n">
        <x:v>0</x:v>
      </x:c>
      <x:c r="H485" s="10" t="str">
        <x:f>IF(G485="","",G485/12)</x:f>
      </x:c>
      <x:c r="I485" s="10" t="n">
        <x:v>19</x:v>
      </x:c>
      <x:c r="J485" s="10" t="str">
        <x:f>IF(H485="","",I485-H485)</x:f>
      </x:c>
      <x:c r="K485" s="11" t="str">
        <x:f>IF(H485&gt;0,I485/H485,"")</x:f>
      </x:c>
      <x:c r="L485" s="12" t="n">
        <x:v>0</x:v>
      </x:c>
      <x:c r="M485" s="12" t="n">
        <x:v>8252.28</x:v>
      </x:c>
      <x:c r="N485" s="12" t="n">
        <x:f>M485-L485</x:f>
        <x:v>8252.28</x:v>
      </x:c>
      <x:c r="O485" s="3" t="str">
        <x:v>Anexo IX</x:v>
      </x:c>
    </x:row>
    <x:row r="486" ht="34" customHeight="1">
      <x:c r="A486" s="3" t="str">
        <x:v>Junho</x:v>
      </x:c>
      <x:c r="B486" s="3" t="str">
        <x:v>O&amp;M</x:v>
      </x:c>
      <x:c r="C486" s="3" t="str">
        <x:v>PRODUÇÃO</x:v>
      </x:c>
      <x:c r="D486" s="3" t="str">
        <x:v>5032000211</x:v>
      </x:c>
      <x:c r="E486" s="9" t="str">
        <x:v>RET JUMPER EM CONDUTOR LV</x:v>
      </x:c>
      <x:c r="F486" s="3" t="str">
        <x:v>UNIDADE</x:v>
      </x:c>
      <x:c r="G486" s="10" t="n">
        <x:v>0</x:v>
      </x:c>
      <x:c r="H486" s="10" t="str">
        <x:f>IF(G486="","",G486/12)</x:f>
      </x:c>
      <x:c r="I486" s="10" t="n">
        <x:v>12</x:v>
      </x:c>
      <x:c r="J486" s="10" t="str">
        <x:f>IF(H486="","",I486-H486)</x:f>
      </x:c>
      <x:c r="K486" s="11" t="str">
        <x:f>IF(H486&gt;0,I486/H486,"")</x:f>
      </x:c>
      <x:c r="L486" s="12" t="n">
        <x:v>0</x:v>
      </x:c>
      <x:c r="M486" s="12" t="n">
        <x:v>3648</x:v>
      </x:c>
      <x:c r="N486" s="12" t="n">
        <x:f>M486-L486</x:f>
        <x:v>3648</x:v>
      </x:c>
      <x:c r="O486" s="3" t="str">
        <x:v>Anexo IX</x:v>
      </x:c>
    </x:row>
    <x:row r="487" ht="34" customHeight="1">
      <x:c r="A487" s="3" t="str">
        <x:v>Junho</x:v>
      </x:c>
      <x:c r="B487" s="3" t="str">
        <x:v>O&amp;M</x:v>
      </x:c>
      <x:c r="C487" s="3" t="str">
        <x:v>PRODUÇÃO</x:v>
      </x:c>
      <x:c r="D487" s="3" t="str">
        <x:v>5032000212</x:v>
      </x:c>
      <x:c r="E487" s="9" t="str">
        <x:v>INST PASSAGEM DE NEUTRO LV</x:v>
      </x:c>
      <x:c r="F487" s="3" t="str">
        <x:v>UNIDADE</x:v>
      </x:c>
      <x:c r="G487" s="10" t="n">
        <x:v>0</x:v>
      </x:c>
      <x:c r="H487" s="10" t="str">
        <x:f>IF(G487="","",G487/12)</x:f>
      </x:c>
      <x:c r="I487" s="10" t="n">
        <x:v>0</x:v>
      </x:c>
      <x:c r="J487" s="10" t="str">
        <x:f>IF(H487="","",I487-H487)</x:f>
      </x:c>
      <x:c r="K487" s="11" t="str">
        <x:f>IF(H487&gt;0,I487/H487,"")</x:f>
      </x:c>
      <x:c r="L487" s="12" t="n">
        <x:v>0</x:v>
      </x:c>
      <x:c r="M487" s="12" t="n">
        <x:v>0</x:v>
      </x:c>
      <x:c r="N487" s="12" t="n">
        <x:f>M487-L487</x:f>
        <x:v>0</x:v>
      </x:c>
      <x:c r="O487" s="3" t="str">
        <x:v>Anexo IX</x:v>
      </x:c>
    </x:row>
    <x:row r="488" ht="34" customHeight="1">
      <x:c r="A488" s="3" t="str">
        <x:v>Junho</x:v>
      </x:c>
      <x:c r="B488" s="3" t="str">
        <x:v>O&amp;M</x:v>
      </x:c>
      <x:c r="C488" s="3" t="str">
        <x:v>PRODUÇÃO</x:v>
      </x:c>
      <x:c r="D488" s="3" t="str">
        <x:v>5032000213</x:v>
      </x:c>
      <x:c r="E488" s="9" t="str">
        <x:v>RET PASSAGEM DE NEUTRO LV</x:v>
      </x:c>
      <x:c r="F488" s="3" t="str">
        <x:v>UNIDADE</x:v>
      </x:c>
      <x:c r="G488" s="10" t="n">
        <x:v>0</x:v>
      </x:c>
      <x:c r="H488" s="10" t="str">
        <x:f>IF(G488="","",G488/12)</x:f>
      </x:c>
      <x:c r="I488" s="10" t="n">
        <x:v>0</x:v>
      </x:c>
      <x:c r="J488" s="10" t="str">
        <x:f>IF(H488="","",I488-H488)</x:f>
      </x:c>
      <x:c r="K488" s="11" t="str">
        <x:f>IF(H488&gt;0,I488/H488,"")</x:f>
      </x:c>
      <x:c r="L488" s="12" t="n">
        <x:v>0</x:v>
      </x:c>
      <x:c r="M488" s="12" t="n">
        <x:v>0</x:v>
      </x:c>
      <x:c r="N488" s="12" t="n">
        <x:f>M488-L488</x:f>
        <x:v>0</x:v>
      </x:c>
      <x:c r="O488" s="3" t="str">
        <x:v>Anexo IX</x:v>
      </x:c>
    </x:row>
    <x:row r="489" ht="34" customHeight="1">
      <x:c r="A489" s="3" t="str">
        <x:v>Junho</x:v>
      </x:c>
      <x:c r="B489" s="3" t="str">
        <x:v>O&amp;M</x:v>
      </x:c>
      <x:c r="C489" s="3" t="str">
        <x:v>PRODUÇÃO</x:v>
      </x:c>
      <x:c r="D489" s="3" t="str">
        <x:v>5025300405</x:v>
      </x:c>
      <x:c r="E489" s="9" t="str">
        <x:v>INST ESPACADOR/AFASTADOR REDE PRI/SEC LV</x:v>
      </x:c>
      <x:c r="F489" s="3" t="str">
        <x:v>CONJUNTO</x:v>
      </x:c>
      <x:c r="G489" s="10" t="n">
        <x:v>0</x:v>
      </x:c>
      <x:c r="H489" s="10" t="str">
        <x:f>IF(G489="","",G489/12)</x:f>
      </x:c>
      <x:c r="I489" s="10" t="n">
        <x:v>0</x:v>
      </x:c>
      <x:c r="J489" s="10" t="str">
        <x:f>IF(H489="","",I489-H489)</x:f>
      </x:c>
      <x:c r="K489" s="11" t="str">
        <x:f>IF(H489&gt;0,I489/H489,"")</x:f>
      </x:c>
      <x:c r="L489" s="12" t="n">
        <x:v>0</x:v>
      </x:c>
      <x:c r="M489" s="12" t="n">
        <x:v>0</x:v>
      </x:c>
      <x:c r="N489" s="12" t="n">
        <x:f>M489-L489</x:f>
        <x:v>0</x:v>
      </x:c>
      <x:c r="O489" s="3" t="str">
        <x:v>Anexo IX</x:v>
      </x:c>
    </x:row>
    <x:row r="490" ht="34" customHeight="1">
      <x:c r="A490" s="3" t="str">
        <x:v>Junho</x:v>
      </x:c>
      <x:c r="B490" s="3" t="str">
        <x:v>O&amp;M</x:v>
      </x:c>
      <x:c r="C490" s="3" t="str">
        <x:v>PRODUÇÃO</x:v>
      </x:c>
      <x:c r="D490" s="3" t="str">
        <x:v>5025300402</x:v>
      </x:c>
      <x:c r="E490" s="9" t="str">
        <x:v>RET ESPACADOR/AFASTADOR REDE PRI/SEC LV</x:v>
      </x:c>
      <x:c r="F490" s="3" t="str">
        <x:v>CONJUNTO</x:v>
      </x:c>
      <x:c r="G490" s="10" t="n">
        <x:v>0</x:v>
      </x:c>
      <x:c r="H490" s="10" t="str">
        <x:f>IF(G490="","",G490/12)</x:f>
      </x:c>
      <x:c r="I490" s="10" t="n">
        <x:v>0</x:v>
      </x:c>
      <x:c r="J490" s="10" t="str">
        <x:f>IF(H490="","",I490-H490)</x:f>
      </x:c>
      <x:c r="K490" s="11" t="str">
        <x:f>IF(H490&gt;0,I490/H490,"")</x:f>
      </x:c>
      <x:c r="L490" s="12" t="n">
        <x:v>0</x:v>
      </x:c>
      <x:c r="M490" s="12" t="n">
        <x:v>0</x:v>
      </x:c>
      <x:c r="N490" s="12" t="n">
        <x:f>M490-L490</x:f>
        <x:v>0</x:v>
      </x:c>
      <x:c r="O490" s="3" t="str">
        <x:v>Anexo IX</x:v>
      </x:c>
    </x:row>
    <x:row r="491" ht="34" customHeight="1">
      <x:c r="A491" s="3" t="str">
        <x:v>Junho</x:v>
      </x:c>
      <x:c r="B491" s="3" t="str">
        <x:v>O&amp;M</x:v>
      </x:c>
      <x:c r="C491" s="3" t="str">
        <x:v>PRODUÇÃO</x:v>
      </x:c>
      <x:c r="D491" s="3" t="str">
        <x:v>5032000221</x:v>
      </x:c>
      <x:c r="E491" s="9" t="str">
        <x:v>RETIRAR OBJETO ESTRANHO REDE LV</x:v>
      </x:c>
      <x:c r="F491" s="3" t="str">
        <x:v>UNIDADE</x:v>
      </x:c>
      <x:c r="G491" s="10" t="n">
        <x:v>0</x:v>
      </x:c>
      <x:c r="H491" s="10" t="str">
        <x:f>IF(G491="","",G491/12)</x:f>
      </x:c>
      <x:c r="I491" s="10" t="n">
        <x:v>22</x:v>
      </x:c>
      <x:c r="J491" s="10" t="str">
        <x:f>IF(H491="","",I491-H491)</x:f>
      </x:c>
      <x:c r="K491" s="11" t="str">
        <x:f>IF(H491&gt;0,I491/H491,"")</x:f>
      </x:c>
      <x:c r="L491" s="12" t="n">
        <x:v>0</x:v>
      </x:c>
      <x:c r="M491" s="12" t="n">
        <x:v>6006.23</x:v>
      </x:c>
      <x:c r="N491" s="12" t="n">
        <x:f>M491-L491</x:f>
        <x:v>6006.23</x:v>
      </x:c>
      <x:c r="O491" s="3" t="str">
        <x:v>Anexo IX</x:v>
      </x:c>
    </x:row>
    <x:row r="492" ht="34" customHeight="1">
      <x:c r="A492" s="3" t="str">
        <x:v>Junho</x:v>
      </x:c>
      <x:c r="B492" s="3" t="str">
        <x:v>O&amp;M</x:v>
      </x:c>
      <x:c r="C492" s="3" t="str">
        <x:v>PRODUÇÃO</x:v>
      </x:c>
      <x:c r="D492" s="3" t="str">
        <x:v>5032000222</x:v>
      </x:c>
      <x:c r="E492" s="9" t="str">
        <x:v>INST MUFLA RD CONDUTOR LV</x:v>
      </x:c>
      <x:c r="F492" s="3" t="str">
        <x:v>UNIDADE</x:v>
      </x:c>
      <x:c r="G492" s="10" t="n">
        <x:v>0</x:v>
      </x:c>
      <x:c r="H492" s="10" t="str">
        <x:f>IF(G492="","",G492/12)</x:f>
      </x:c>
      <x:c r="I492" s="10" t="n">
        <x:v>0</x:v>
      </x:c>
      <x:c r="J492" s="10" t="str">
        <x:f>IF(H492="","",I492-H492)</x:f>
      </x:c>
      <x:c r="K492" s="11" t="str">
        <x:f>IF(H492&gt;0,I492/H492,"")</x:f>
      </x:c>
      <x:c r="L492" s="12" t="n">
        <x:v>0</x:v>
      </x:c>
      <x:c r="M492" s="12" t="n">
        <x:v>0</x:v>
      </x:c>
      <x:c r="N492" s="12" t="n">
        <x:f>M492-L492</x:f>
        <x:v>0</x:v>
      </x:c>
      <x:c r="O492" s="3" t="str">
        <x:v>Anexo IX</x:v>
      </x:c>
    </x:row>
    <x:row r="493" ht="34" customHeight="1">
      <x:c r="A493" s="3" t="str">
        <x:v>Junho</x:v>
      </x:c>
      <x:c r="B493" s="3" t="str">
        <x:v>O&amp;M</x:v>
      </x:c>
      <x:c r="C493" s="3" t="str">
        <x:v>PRODUÇÃO</x:v>
      </x:c>
      <x:c r="D493" s="3" t="str">
        <x:v>5032000223</x:v>
      </x:c>
      <x:c r="E493" s="9" t="str">
        <x:v>RET MUFLA RD CONDUTOR LV</x:v>
      </x:c>
      <x:c r="F493" s="3" t="str">
        <x:v>UNIDADE</x:v>
      </x:c>
      <x:c r="G493" s="10" t="n">
        <x:v>0</x:v>
      </x:c>
      <x:c r="H493" s="10" t="str">
        <x:f>IF(G493="","",G493/12)</x:f>
      </x:c>
      <x:c r="I493" s="10" t="n">
        <x:v>0</x:v>
      </x:c>
      <x:c r="J493" s="10" t="str">
        <x:f>IF(H493="","",I493-H493)</x:f>
      </x:c>
      <x:c r="K493" s="11" t="str">
        <x:f>IF(H493&gt;0,I493/H493,"")</x:f>
      </x:c>
      <x:c r="L493" s="12" t="n">
        <x:v>0</x:v>
      </x:c>
      <x:c r="M493" s="12" t="n">
        <x:v>0</x:v>
      </x:c>
      <x:c r="N493" s="12" t="n">
        <x:f>M493-L493</x:f>
        <x:v>0</x:v>
      </x:c>
      <x:c r="O493" s="3" t="str">
        <x:v>Anexo IX</x:v>
      </x:c>
    </x:row>
    <x:row r="494" ht="34" customHeight="1">
      <x:c r="A494" s="3" t="str">
        <x:v>Junho</x:v>
      </x:c>
      <x:c r="B494" s="3" t="str">
        <x:v>O&amp;M</x:v>
      </x:c>
      <x:c r="C494" s="3" t="str">
        <x:v>PRODUÇÃO</x:v>
      </x:c>
      <x:c r="D494" s="3" t="str">
        <x:v>5031200326</x:v>
      </x:c>
      <x:c r="E494" s="9" t="str">
        <x:v>INST ESTR PRI 2/3F SUS/PAS SP S/CRUZ LV</x:v>
      </x:c>
      <x:c r="F494" s="3" t="str">
        <x:v>UNIDADE</x:v>
      </x:c>
      <x:c r="G494" s="10" t="n">
        <x:v>0</x:v>
      </x:c>
      <x:c r="H494" s="10" t="str">
        <x:f>IF(G494="","",G494/12)</x:f>
      </x:c>
      <x:c r="I494" s="10" t="n">
        <x:v>0</x:v>
      </x:c>
      <x:c r="J494" s="10" t="str">
        <x:f>IF(H494="","",I494-H494)</x:f>
      </x:c>
      <x:c r="K494" s="11" t="str">
        <x:f>IF(H494&gt;0,I494/H494,"")</x:f>
      </x:c>
      <x:c r="L494" s="12" t="n">
        <x:v>0</x:v>
      </x:c>
      <x:c r="M494" s="12" t="n">
        <x:v>0</x:v>
      </x:c>
      <x:c r="N494" s="12" t="n">
        <x:f>M494-L494</x:f>
        <x:v>0</x:v>
      </x:c>
      <x:c r="O494" s="3" t="str">
        <x:v>Anexo IX</x:v>
      </x:c>
    </x:row>
    <x:row r="495" ht="34" customHeight="1">
      <x:c r="A495" s="3" t="str">
        <x:v>Junho</x:v>
      </x:c>
      <x:c r="B495" s="3" t="str">
        <x:v>O&amp;M</x:v>
      </x:c>
      <x:c r="C495" s="3" t="str">
        <x:v>PRODUÇÃO</x:v>
      </x:c>
      <x:c r="D495" s="3" t="str">
        <x:v>5031200328</x:v>
      </x:c>
      <x:c r="E495" s="9" t="str">
        <x:v>INST ESTR PRI 2/3F ANC/AMA SP S/CRUZ LV</x:v>
      </x:c>
      <x:c r="F495" s="3" t="str">
        <x:v>UNIDADE</x:v>
      </x:c>
      <x:c r="G495" s="10" t="n">
        <x:v>0</x:v>
      </x:c>
      <x:c r="H495" s="10" t="str">
        <x:f>IF(G495="","",G495/12)</x:f>
      </x:c>
      <x:c r="I495" s="10" t="n">
        <x:v>0</x:v>
      </x:c>
      <x:c r="J495" s="10" t="str">
        <x:f>IF(H495="","",I495-H495)</x:f>
      </x:c>
      <x:c r="K495" s="11" t="str">
        <x:f>IF(H495&gt;0,I495/H495,"")</x:f>
      </x:c>
      <x:c r="L495" s="12" t="n">
        <x:v>0</x:v>
      </x:c>
      <x:c r="M495" s="12" t="n">
        <x:v>0</x:v>
      </x:c>
      <x:c r="N495" s="12" t="n">
        <x:f>M495-L495</x:f>
        <x:v>0</x:v>
      </x:c>
      <x:c r="O495" s="3" t="str">
        <x:v>Anexo IX</x:v>
      </x:c>
    </x:row>
    <x:row r="496" ht="34" customHeight="1">
      <x:c r="A496" s="3" t="str">
        <x:v>Junho</x:v>
      </x:c>
      <x:c r="B496" s="3" t="str">
        <x:v>O&amp;M</x:v>
      </x:c>
      <x:c r="C496" s="3" t="str">
        <x:v>PRODUÇÃO</x:v>
      </x:c>
      <x:c r="D496" s="3" t="str">
        <x:v>5031200329</x:v>
      </x:c>
      <x:c r="E496" s="9" t="str">
        <x:v>RET ESTR PRI 2/3F ANC/AMA SP S/CRUZ LV</x:v>
      </x:c>
      <x:c r="F496" s="3" t="str">
        <x:v>UNIDADE</x:v>
      </x:c>
      <x:c r="G496" s="10" t="n">
        <x:v>0</x:v>
      </x:c>
      <x:c r="H496" s="10" t="str">
        <x:f>IF(G496="","",G496/12)</x:f>
      </x:c>
      <x:c r="I496" s="10" t="n">
        <x:v>0</x:v>
      </x:c>
      <x:c r="J496" s="10" t="str">
        <x:f>IF(H496="","",I496-H496)</x:f>
      </x:c>
      <x:c r="K496" s="11" t="str">
        <x:f>IF(H496&gt;0,I496/H496,"")</x:f>
      </x:c>
      <x:c r="L496" s="12" t="n">
        <x:v>0</x:v>
      </x:c>
      <x:c r="M496" s="12" t="n">
        <x:v>0</x:v>
      </x:c>
      <x:c r="N496" s="12" t="n">
        <x:f>M496-L496</x:f>
        <x:v>0</x:v>
      </x:c>
      <x:c r="O496" s="3" t="str">
        <x:v>Anexo IX</x:v>
      </x:c>
    </x:row>
    <x:row r="497" ht="34" customHeight="1">
      <x:c r="A497" s="3" t="str">
        <x:v>Junho</x:v>
      </x:c>
      <x:c r="B497" s="3" t="str">
        <x:v>O&amp;M</x:v>
      </x:c>
      <x:c r="C497" s="3" t="str">
        <x:v>PRODUÇÃO</x:v>
      </x:c>
      <x:c r="D497" s="3" t="str">
        <x:v>5031200330</x:v>
      </x:c>
      <x:c r="E497" s="9" t="str">
        <x:v>INST ESTR PRI 2/3F ANC/AMA DP S/CRUZ LV</x:v>
      </x:c>
      <x:c r="F497" s="3" t="str">
        <x:v>UNIDADE</x:v>
      </x:c>
      <x:c r="G497" s="10" t="n">
        <x:v>0</x:v>
      </x:c>
      <x:c r="H497" s="10" t="str">
        <x:f>IF(G497="","",G497/12)</x:f>
      </x:c>
      <x:c r="I497" s="10" t="n">
        <x:v>0</x:v>
      </x:c>
      <x:c r="J497" s="10" t="str">
        <x:f>IF(H497="","",I497-H497)</x:f>
      </x:c>
      <x:c r="K497" s="11" t="str">
        <x:f>IF(H497&gt;0,I497/H497,"")</x:f>
      </x:c>
      <x:c r="L497" s="12" t="n">
        <x:v>0</x:v>
      </x:c>
      <x:c r="M497" s="12" t="n">
        <x:v>0</x:v>
      </x:c>
      <x:c r="N497" s="12" t="n">
        <x:f>M497-L497</x:f>
        <x:v>0</x:v>
      </x:c>
      <x:c r="O497" s="3" t="str">
        <x:v>Anexo IX</x:v>
      </x:c>
    </x:row>
    <x:row r="498" ht="34" customHeight="1">
      <x:c r="A498" s="3" t="str">
        <x:v>Junho</x:v>
      </x:c>
      <x:c r="B498" s="3" t="str">
        <x:v>O&amp;M</x:v>
      </x:c>
      <x:c r="C498" s="3" t="str">
        <x:v>PRODUÇÃO</x:v>
      </x:c>
      <x:c r="D498" s="3" t="str">
        <x:v>5031200331</x:v>
      </x:c>
      <x:c r="E498" s="9" t="str">
        <x:v>RET ESTR PRI 2/3F ANC/AMA DP S/CRUZ LV</x:v>
      </x:c>
      <x:c r="F498" s="3" t="str">
        <x:v>UNIDADE</x:v>
      </x:c>
      <x:c r="G498" s="10" t="n">
        <x:v>0</x:v>
      </x:c>
      <x:c r="H498" s="10" t="str">
        <x:f>IF(G498="","",G498/12)</x:f>
      </x:c>
      <x:c r="I498" s="10" t="n">
        <x:v>0</x:v>
      </x:c>
      <x:c r="J498" s="10" t="str">
        <x:f>IF(H498="","",I498-H498)</x:f>
      </x:c>
      <x:c r="K498" s="11" t="str">
        <x:f>IF(H498&gt;0,I498/H498,"")</x:f>
      </x:c>
      <x:c r="L498" s="12" t="n">
        <x:v>0</x:v>
      </x:c>
      <x:c r="M498" s="12" t="n">
        <x:v>0</x:v>
      </x:c>
      <x:c r="N498" s="12" t="n">
        <x:f>M498-L498</x:f>
        <x:v>0</x:v>
      </x:c>
      <x:c r="O498" s="3" t="str">
        <x:v>Anexo IX</x:v>
      </x:c>
    </x:row>
    <x:row r="499" ht="34" customHeight="1">
      <x:c r="A499" s="3" t="str">
        <x:v>Junho</x:v>
      </x:c>
      <x:c r="B499" s="3" t="str">
        <x:v>O&amp;M</x:v>
      </x:c>
      <x:c r="C499" s="3" t="str">
        <x:v>PRODUÇÃO</x:v>
      </x:c>
      <x:c r="D499" s="3" t="str">
        <x:v>5031200334</x:v>
      </x:c>
      <x:c r="E499" s="9" t="str">
        <x:v>INST ESTR PRI 3F ANC/AMA S/CRUZ HTE LV</x:v>
      </x:c>
      <x:c r="F499" s="3" t="str">
        <x:v>UNIDADE</x:v>
      </x:c>
      <x:c r="G499" s="10" t="n">
        <x:v>0</x:v>
      </x:c>
      <x:c r="H499" s="10" t="str">
        <x:f>IF(G499="","",G499/12)</x:f>
      </x:c>
      <x:c r="I499" s="10" t="n">
        <x:v>0</x:v>
      </x:c>
      <x:c r="J499" s="10" t="str">
        <x:f>IF(H499="","",I499-H499)</x:f>
      </x:c>
      <x:c r="K499" s="11" t="str">
        <x:f>IF(H499&gt;0,I499/H499,"")</x:f>
      </x:c>
      <x:c r="L499" s="12" t="n">
        <x:v>0</x:v>
      </x:c>
      <x:c r="M499" s="12" t="n">
        <x:v>0</x:v>
      </x:c>
      <x:c r="N499" s="12" t="n">
        <x:f>M499-L499</x:f>
        <x:v>0</x:v>
      </x:c>
      <x:c r="O499" s="3" t="str">
        <x:v>Anexo IX</x:v>
      </x:c>
    </x:row>
    <x:row r="500" ht="34" customHeight="1">
      <x:c r="A500" s="3" t="str">
        <x:v>Junho</x:v>
      </x:c>
      <x:c r="B500" s="3" t="str">
        <x:v>O&amp;M</x:v>
      </x:c>
      <x:c r="C500" s="3" t="str">
        <x:v>PRODUÇÃO</x:v>
      </x:c>
      <x:c r="D500" s="3" t="str">
        <x:v>5031200335</x:v>
      </x:c>
      <x:c r="E500" s="9" t="str">
        <x:v>RET ESTR PRI 3F ANC/AMA HTE LV</x:v>
      </x:c>
      <x:c r="F500" s="3" t="str">
        <x:v>UNIDADE</x:v>
      </x:c>
      <x:c r="G500" s="10" t="n">
        <x:v>0</x:v>
      </x:c>
      <x:c r="H500" s="10" t="str">
        <x:f>IF(G500="","",G500/12)</x:f>
      </x:c>
      <x:c r="I500" s="10" t="n">
        <x:v>0</x:v>
      </x:c>
      <x:c r="J500" s="10" t="str">
        <x:f>IF(H500="","",I500-H500)</x:f>
      </x:c>
      <x:c r="K500" s="11" t="str">
        <x:f>IF(H500&gt;0,I500/H500,"")</x:f>
      </x:c>
      <x:c r="L500" s="12" t="n">
        <x:v>0</x:v>
      </x:c>
      <x:c r="M500" s="12" t="n">
        <x:v>0</x:v>
      </x:c>
      <x:c r="N500" s="12" t="n">
        <x:f>M500-L500</x:f>
        <x:v>0</x:v>
      </x:c>
      <x:c r="O500" s="3" t="str">
        <x:v>Anexo IX</x:v>
      </x:c>
    </x:row>
    <x:row r="501" ht="34" customHeight="1">
      <x:c r="A501" s="3" t="str">
        <x:v>Junho</x:v>
      </x:c>
      <x:c r="B501" s="3" t="str">
        <x:v>O&amp;M</x:v>
      </x:c>
      <x:c r="C501" s="3" t="str">
        <x:v>PRODUÇÃO</x:v>
      </x:c>
      <x:c r="D501" s="3" t="str">
        <x:v>5031200336</x:v>
      </x:c>
      <x:c r="E501" s="9" t="str">
        <x:v>TRANSF ESTR PRIM N2,B2,M2 P/ N4,B4,M4 LV</x:v>
      </x:c>
      <x:c r="F501" s="3" t="str">
        <x:v>UNIDADE</x:v>
      </x:c>
      <x:c r="G501" s="10" t="n">
        <x:v>0</x:v>
      </x:c>
      <x:c r="H501" s="10" t="str">
        <x:f>IF(G501="","",G501/12)</x:f>
      </x:c>
      <x:c r="I501" s="10" t="n">
        <x:v>0</x:v>
      </x:c>
      <x:c r="J501" s="10" t="str">
        <x:f>IF(H501="","",I501-H501)</x:f>
      </x:c>
      <x:c r="K501" s="11" t="str">
        <x:f>IF(H501&gt;0,I501/H501,"")</x:f>
      </x:c>
      <x:c r="L501" s="12" t="n">
        <x:v>0</x:v>
      </x:c>
      <x:c r="M501" s="12" t="n">
        <x:v>0</x:v>
      </x:c>
      <x:c r="N501" s="12" t="n">
        <x:f>M501-L501</x:f>
        <x:v>0</x:v>
      </x:c>
      <x:c r="O501" s="3" t="str">
        <x:v>Anexo IX</x:v>
      </x:c>
    </x:row>
    <x:row r="502" ht="34" customHeight="1">
      <x:c r="A502" s="3" t="str">
        <x:v>Junho</x:v>
      </x:c>
      <x:c r="B502" s="3" t="str">
        <x:v>O&amp;M</x:v>
      </x:c>
      <x:c r="C502" s="3" t="str">
        <x:v>PRODUÇÃO</x:v>
      </x:c>
      <x:c r="D502" s="3" t="str">
        <x:v>5031200337</x:v>
      </x:c>
      <x:c r="E502" s="9" t="str">
        <x:v>TRANSF ESTR PRIM N3,B3,M3 P/ N4,B4,M4 LV</x:v>
      </x:c>
      <x:c r="F502" s="3" t="str">
        <x:v>UNIDADE</x:v>
      </x:c>
      <x:c r="G502" s="10" t="n">
        <x:v>0</x:v>
      </x:c>
      <x:c r="H502" s="10" t="str">
        <x:f>IF(G502="","",G502/12)</x:f>
      </x:c>
      <x:c r="I502" s="10" t="n">
        <x:v>0</x:v>
      </x:c>
      <x:c r="J502" s="10" t="str">
        <x:f>IF(H502="","",I502-H502)</x:f>
      </x:c>
      <x:c r="K502" s="11" t="str">
        <x:f>IF(H502&gt;0,I502/H502,"")</x:f>
      </x:c>
      <x:c r="L502" s="12" t="n">
        <x:v>0</x:v>
      </x:c>
      <x:c r="M502" s="12" t="n">
        <x:v>0</x:v>
      </x:c>
      <x:c r="N502" s="12" t="n">
        <x:f>M502-L502</x:f>
        <x:v>0</x:v>
      </x:c>
      <x:c r="O502" s="3" t="str">
        <x:v>Anexo IX</x:v>
      </x:c>
    </x:row>
    <x:row r="503" ht="34" customHeight="1">
      <x:c r="A503" s="3" t="str">
        <x:v>Junho</x:v>
      </x:c>
      <x:c r="B503" s="3" t="str">
        <x:v>O&amp;M</x:v>
      </x:c>
      <x:c r="C503" s="3" t="str">
        <x:v>PRODUÇÃO</x:v>
      </x:c>
      <x:c r="D503" s="3" t="str">
        <x:v>5031200341</x:v>
      </x:c>
      <x:c r="E503" s="9" t="str">
        <x:v>INST MAO FRANCESA LV</x:v>
      </x:c>
      <x:c r="F503" s="3" t="str">
        <x:v>CONJUNTO</x:v>
      </x:c>
      <x:c r="G503" s="10" t="n">
        <x:v>0</x:v>
      </x:c>
      <x:c r="H503" s="10" t="str">
        <x:f>IF(G503="","",G503/12)</x:f>
      </x:c>
      <x:c r="I503" s="10" t="n">
        <x:v>0</x:v>
      </x:c>
      <x:c r="J503" s="10" t="str">
        <x:f>IF(H503="","",I503-H503)</x:f>
      </x:c>
      <x:c r="K503" s="11" t="str">
        <x:f>IF(H503&gt;0,I503/H503,"")</x:f>
      </x:c>
      <x:c r="L503" s="12" t="n">
        <x:v>0</x:v>
      </x:c>
      <x:c r="M503" s="12" t="n">
        <x:v>0</x:v>
      </x:c>
      <x:c r="N503" s="12" t="n">
        <x:f>M503-L503</x:f>
        <x:v>0</x:v>
      </x:c>
      <x:c r="O503" s="3" t="str">
        <x:v>Anexo IX</x:v>
      </x:c>
    </x:row>
    <x:row r="504" ht="34" customHeight="1">
      <x:c r="A504" s="3" t="str">
        <x:v>Junho</x:v>
      </x:c>
      <x:c r="B504" s="3" t="str">
        <x:v>O&amp;M</x:v>
      </x:c>
      <x:c r="C504" s="3" t="str">
        <x:v>PRODUÇÃO</x:v>
      </x:c>
      <x:c r="D504" s="3" t="str">
        <x:v>5031200342</x:v>
      </x:c>
      <x:c r="E504" s="9" t="str">
        <x:v>RET MAO FRANCESA LV</x:v>
      </x:c>
      <x:c r="F504" s="3" t="str">
        <x:v>CONJUNTO</x:v>
      </x:c>
      <x:c r="G504" s="10" t="n">
        <x:v>0</x:v>
      </x:c>
      <x:c r="H504" s="10" t="str">
        <x:f>IF(G504="","",G504/12)</x:f>
      </x:c>
      <x:c r="I504" s="10" t="n">
        <x:v>0</x:v>
      </x:c>
      <x:c r="J504" s="10" t="str">
        <x:f>IF(H504="","",I504-H504)</x:f>
      </x:c>
      <x:c r="K504" s="11" t="str">
        <x:f>IF(H504&gt;0,I504/H504,"")</x:f>
      </x:c>
      <x:c r="L504" s="12" t="n">
        <x:v>0</x:v>
      </x:c>
      <x:c r="M504" s="12" t="n">
        <x:v>0</x:v>
      </x:c>
      <x:c r="N504" s="12" t="n">
        <x:f>M504-L504</x:f>
        <x:v>0</x:v>
      </x:c>
      <x:c r="O504" s="3" t="str">
        <x:v>Anexo IX</x:v>
      </x:c>
    </x:row>
    <x:row r="505" ht="34" customHeight="1">
      <x:c r="A505" s="3" t="str">
        <x:v>Junho</x:v>
      </x:c>
      <x:c r="B505" s="3" t="str">
        <x:v>O&amp;M</x:v>
      </x:c>
      <x:c r="C505" s="3" t="str">
        <x:v>PRODUÇÃO</x:v>
      </x:c>
      <x:c r="D505" s="3" t="str">
        <x:v>5031200343</x:v>
      </x:c>
      <x:c r="E505" s="9" t="str">
        <x:v>REBAIXAR CRUZ 2/3F SUS/PAS SP CRUZ SP LV</x:v>
      </x:c>
      <x:c r="F505" s="3" t="str">
        <x:v>CONJUNTO</x:v>
      </x:c>
      <x:c r="G505" s="10" t="n">
        <x:v>0</x:v>
      </x:c>
      <x:c r="H505" s="10" t="str">
        <x:f>IF(G505="","",G505/12)</x:f>
      </x:c>
      <x:c r="I505" s="10" t="n">
        <x:v>0</x:v>
      </x:c>
      <x:c r="J505" s="10" t="str">
        <x:f>IF(H505="","",I505-H505)</x:f>
      </x:c>
      <x:c r="K505" s="11" t="str">
        <x:f>IF(H505&gt;0,I505/H505,"")</x:f>
      </x:c>
      <x:c r="L505" s="12" t="n">
        <x:v>0</x:v>
      </x:c>
      <x:c r="M505" s="12" t="n">
        <x:v>0</x:v>
      </x:c>
      <x:c r="N505" s="12" t="n">
        <x:f>M505-L505</x:f>
        <x:v>0</x:v>
      </x:c>
      <x:c r="O505" s="3" t="str">
        <x:v>Anexo IX</x:v>
      </x:c>
    </x:row>
    <x:row r="506" ht="34" customHeight="1">
      <x:c r="A506" s="3" t="str">
        <x:v>Junho</x:v>
      </x:c>
      <x:c r="B506" s="3" t="str">
        <x:v>O&amp;M</x:v>
      </x:c>
      <x:c r="C506" s="3" t="str">
        <x:v>PRODUÇÃO</x:v>
      </x:c>
      <x:c r="D506" s="3" t="str">
        <x:v>5031200344</x:v>
      </x:c>
      <x:c r="E506" s="9" t="str">
        <x:v>REBAIXAR CRUZ 2/3F SUS/PAS DP CRUZ DP LV</x:v>
      </x:c>
      <x:c r="F506" s="3" t="str">
        <x:v>CONJUNTO</x:v>
      </x:c>
      <x:c r="G506" s="10" t="n">
        <x:v>0</x:v>
      </x:c>
      <x:c r="H506" s="10" t="str">
        <x:f>IF(G506="","",G506/12)</x:f>
      </x:c>
      <x:c r="I506" s="10" t="n">
        <x:v>0</x:v>
      </x:c>
      <x:c r="J506" s="10" t="str">
        <x:f>IF(H506="","",I506-H506)</x:f>
      </x:c>
      <x:c r="K506" s="11" t="str">
        <x:f>IF(H506&gt;0,I506/H506,"")</x:f>
      </x:c>
      <x:c r="L506" s="12" t="n">
        <x:v>0</x:v>
      </x:c>
      <x:c r="M506" s="12" t="n">
        <x:v>0</x:v>
      </x:c>
      <x:c r="N506" s="12" t="n">
        <x:f>M506-L506</x:f>
        <x:v>0</x:v>
      </x:c>
      <x:c r="O506" s="3" t="str">
        <x:v>Anexo IX</x:v>
      </x:c>
    </x:row>
    <x:row r="507" ht="34" customHeight="1">
      <x:c r="A507" s="3" t="str">
        <x:v>Junho</x:v>
      </x:c>
      <x:c r="B507" s="3" t="str">
        <x:v>O&amp;M</x:v>
      </x:c>
      <x:c r="C507" s="3" t="str">
        <x:v>PRODUÇÃO</x:v>
      </x:c>
      <x:c r="D507" s="3" t="str">
        <x:v>5031200345</x:v>
      </x:c>
      <x:c r="E507" s="9" t="str">
        <x:v>REBAIXAR CRUZ 2/3F ANC/AMA SP CRUZ DP LV</x:v>
      </x:c>
      <x:c r="F507" s="3" t="str">
        <x:v>CONJUNTO</x:v>
      </x:c>
      <x:c r="G507" s="10" t="n">
        <x:v>0</x:v>
      </x:c>
      <x:c r="H507" s="10" t="str">
        <x:f>IF(G507="","",G507/12)</x:f>
      </x:c>
      <x:c r="I507" s="10" t="n">
        <x:v>0</x:v>
      </x:c>
      <x:c r="J507" s="10" t="str">
        <x:f>IF(H507="","",I507-H507)</x:f>
      </x:c>
      <x:c r="K507" s="11" t="str">
        <x:f>IF(H507&gt;0,I507/H507,"")</x:f>
      </x:c>
      <x:c r="L507" s="12" t="n">
        <x:v>0</x:v>
      </x:c>
      <x:c r="M507" s="12" t="n">
        <x:v>0</x:v>
      </x:c>
      <x:c r="N507" s="12" t="n">
        <x:f>M507-L507</x:f>
        <x:v>0</x:v>
      </x:c>
      <x:c r="O507" s="3" t="str">
        <x:v>Anexo IX</x:v>
      </x:c>
    </x:row>
    <x:row r="508" ht="34" customHeight="1">
      <x:c r="A508" s="3" t="str">
        <x:v>Junho</x:v>
      </x:c>
      <x:c r="B508" s="3" t="str">
        <x:v>O&amp;M</x:v>
      </x:c>
      <x:c r="C508" s="3" t="str">
        <x:v>PRODUÇÃO</x:v>
      </x:c>
      <x:c r="D508" s="3" t="str">
        <x:v>5031200346</x:v>
      </x:c>
      <x:c r="E508" s="9" t="str">
        <x:v>REBAIXAR CRUZ 2/3F ANC/AMA DP CRUZ DP LV</x:v>
      </x:c>
      <x:c r="F508" s="3" t="str">
        <x:v>CONJUNTO</x:v>
      </x:c>
      <x:c r="G508" s="10" t="n">
        <x:v>0</x:v>
      </x:c>
      <x:c r="H508" s="10" t="str">
        <x:f>IF(G508="","",G508/12)</x:f>
      </x:c>
      <x:c r="I508" s="10" t="n">
        <x:v>0</x:v>
      </x:c>
      <x:c r="J508" s="10" t="str">
        <x:f>IF(H508="","",I508-H508)</x:f>
      </x:c>
      <x:c r="K508" s="11" t="str">
        <x:f>IF(H508&gt;0,I508/H508,"")</x:f>
      </x:c>
      <x:c r="L508" s="12" t="n">
        <x:v>0</x:v>
      </x:c>
      <x:c r="M508" s="12" t="n">
        <x:v>0</x:v>
      </x:c>
      <x:c r="N508" s="12" t="n">
        <x:f>M508-L508</x:f>
        <x:v>0</x:v>
      </x:c>
      <x:c r="O508" s="3" t="str">
        <x:v>Anexo IX</x:v>
      </x:c>
    </x:row>
    <x:row r="509" ht="34" customHeight="1">
      <x:c r="A509" s="3" t="str">
        <x:v>Junho</x:v>
      </x:c>
      <x:c r="B509" s="3" t="str">
        <x:v>O&amp;M</x:v>
      </x:c>
      <x:c r="C509" s="3" t="str">
        <x:v>PRODUÇÃO</x:v>
      </x:c>
      <x:c r="D509" s="3" t="str">
        <x:v>5033000342</x:v>
      </x:c>
      <x:c r="E509" s="9" t="str">
        <x:v>INST ESTR CP PARA-RAIOS S/ ATERR MT LV</x:v>
      </x:c>
      <x:c r="F509" s="3" t="str">
        <x:v>CONJUNTO</x:v>
      </x:c>
      <x:c r="G509" s="10" t="n">
        <x:v>0</x:v>
      </x:c>
      <x:c r="H509" s="10" t="str">
        <x:f>IF(G509="","",G509/12)</x:f>
      </x:c>
      <x:c r="I509" s="10" t="n">
        <x:v>2</x:v>
      </x:c>
      <x:c r="J509" s="10" t="str">
        <x:f>IF(H509="","",I509-H509)</x:f>
      </x:c>
      <x:c r="K509" s="11" t="str">
        <x:f>IF(H509&gt;0,I509/H509,"")</x:f>
      </x:c>
      <x:c r="L509" s="12" t="n">
        <x:v>0</x:v>
      </x:c>
      <x:c r="M509" s="12" t="n">
        <x:v>1301.92</x:v>
      </x:c>
      <x:c r="N509" s="12" t="n">
        <x:f>M509-L509</x:f>
        <x:v>1301.92</x:v>
      </x:c>
      <x:c r="O509" s="3" t="str">
        <x:v>Anexo IX</x:v>
      </x:c>
    </x:row>
    <x:row r="510" ht="34" customHeight="1">
      <x:c r="A510" s="3" t="str">
        <x:v>Junho</x:v>
      </x:c>
      <x:c r="B510" s="3" t="str">
        <x:v>O&amp;M</x:v>
      </x:c>
      <x:c r="C510" s="3" t="str">
        <x:v>PRODUÇÃO</x:v>
      </x:c>
      <x:c r="D510" s="3" t="str">
        <x:v>5033000343</x:v>
      </x:c>
      <x:c r="E510" s="9" t="str">
        <x:v>RET ESTR CP PARA-RAIOS S/ ATERR MT LV</x:v>
      </x:c>
      <x:c r="F510" s="3" t="str">
        <x:v>CONJUNTO</x:v>
      </x:c>
      <x:c r="G510" s="10" t="n">
        <x:v>0</x:v>
      </x:c>
      <x:c r="H510" s="10" t="str">
        <x:f>IF(G510="","",G510/12)</x:f>
      </x:c>
      <x:c r="I510" s="10" t="n">
        <x:v>2</x:v>
      </x:c>
      <x:c r="J510" s="10" t="str">
        <x:f>IF(H510="","",I510-H510)</x:f>
      </x:c>
      <x:c r="K510" s="11" t="str">
        <x:f>IF(H510&gt;0,I510/H510,"")</x:f>
      </x:c>
      <x:c r="L510" s="12" t="n">
        <x:v>0</x:v>
      </x:c>
      <x:c r="M510" s="12" t="n">
        <x:v>961.53</x:v>
      </x:c>
      <x:c r="N510" s="12" t="n">
        <x:f>M510-L510</x:f>
        <x:v>961.53</x:v>
      </x:c>
      <x:c r="O510" s="3" t="str">
        <x:v>Anexo IX</x:v>
      </x:c>
    </x:row>
    <x:row r="511" ht="34" customHeight="1">
      <x:c r="A511" s="3" t="str">
        <x:v>Junho</x:v>
      </x:c>
      <x:c r="B511" s="3" t="str">
        <x:v>O&amp;M</x:v>
      </x:c>
      <x:c r="C511" s="3" t="str">
        <x:v>PRODUÇÃO</x:v>
      </x:c>
      <x:c r="D511" s="3" t="str">
        <x:v>5031200347</x:v>
      </x:c>
      <x:c r="E511" s="9" t="str">
        <x:v>INST ESTR PRI RDC PASSANTE SIMPLES LV</x:v>
      </x:c>
      <x:c r="F511" s="3" t="str">
        <x:v>CONJUNTO</x:v>
      </x:c>
      <x:c r="G511" s="10" t="n">
        <x:v>0</x:v>
      </x:c>
      <x:c r="H511" s="10" t="str">
        <x:f>IF(G511="","",G511/12)</x:f>
      </x:c>
      <x:c r="I511" s="10" t="n">
        <x:v>4</x:v>
      </x:c>
      <x:c r="J511" s="10" t="str">
        <x:f>IF(H511="","",I511-H511)</x:f>
      </x:c>
      <x:c r="K511" s="11" t="str">
        <x:f>IF(H511&gt;0,I511/H511,"")</x:f>
      </x:c>
      <x:c r="L511" s="12" t="n">
        <x:v>0</x:v>
      </x:c>
      <x:c r="M511" s="12" t="n">
        <x:v>1935.84</x:v>
      </x:c>
      <x:c r="N511" s="12" t="n">
        <x:f>M511-L511</x:f>
        <x:v>1935.84</x:v>
      </x:c>
      <x:c r="O511" s="3" t="str">
        <x:v>Anexo IX</x:v>
      </x:c>
    </x:row>
    <x:row r="512" ht="34" customHeight="1">
      <x:c r="A512" s="3" t="str">
        <x:v>Junho</x:v>
      </x:c>
      <x:c r="B512" s="3" t="str">
        <x:v>O&amp;M</x:v>
      </x:c>
      <x:c r="C512" s="3" t="str">
        <x:v>PRODUÇÃO</x:v>
      </x:c>
      <x:c r="D512" s="3" t="str">
        <x:v>5031200348</x:v>
      </x:c>
      <x:c r="E512" s="9" t="str">
        <x:v>RET ESTR PRI RDC PASSANTE SIMPLES LV</x:v>
      </x:c>
      <x:c r="F512" s="3" t="str">
        <x:v>CONJUNTO</x:v>
      </x:c>
      <x:c r="G512" s="10" t="n">
        <x:v>0</x:v>
      </x:c>
      <x:c r="H512" s="10" t="str">
        <x:f>IF(G512="","",G512/12)</x:f>
      </x:c>
      <x:c r="I512" s="10" t="n">
        <x:v>4</x:v>
      </x:c>
      <x:c r="J512" s="10" t="str">
        <x:f>IF(H512="","",I512-H512)</x:f>
      </x:c>
      <x:c r="K512" s="11" t="str">
        <x:f>IF(H512&gt;0,I512/H512,"")</x:f>
      </x:c>
      <x:c r="L512" s="12" t="n">
        <x:v>0</x:v>
      </x:c>
      <x:c r="M512" s="12" t="n">
        <x:v>1519.44</x:v>
      </x:c>
      <x:c r="N512" s="12" t="n">
        <x:f>M512-L512</x:f>
        <x:v>1519.44</x:v>
      </x:c>
      <x:c r="O512" s="3" t="str">
        <x:v>Anexo IX</x:v>
      </x:c>
    </x:row>
    <x:row r="513" ht="34" customHeight="1">
      <x:c r="A513" s="3" t="str">
        <x:v>Junho</x:v>
      </x:c>
      <x:c r="B513" s="3" t="str">
        <x:v>O&amp;M</x:v>
      </x:c>
      <x:c r="C513" s="3" t="str">
        <x:v>PRODUÇÃO</x:v>
      </x:c>
      <x:c r="D513" s="3" t="str">
        <x:v>5031200350</x:v>
      </x:c>
      <x:c r="E513" s="9" t="str">
        <x:v>RET ESTR PRI RDC ANCORAGEM SIMPLES LV</x:v>
      </x:c>
      <x:c r="F513" s="3" t="str">
        <x:v>CONJUNTO</x:v>
      </x:c>
      <x:c r="G513" s="10" t="n">
        <x:v>0</x:v>
      </x:c>
      <x:c r="H513" s="10" t="str">
        <x:f>IF(G513="","",G513/12)</x:f>
      </x:c>
      <x:c r="I513" s="10" t="n">
        <x:v>0</x:v>
      </x:c>
      <x:c r="J513" s="10" t="str">
        <x:f>IF(H513="","",I513-H513)</x:f>
      </x:c>
      <x:c r="K513" s="11" t="str">
        <x:f>IF(H513&gt;0,I513/H513,"")</x:f>
      </x:c>
      <x:c r="L513" s="12" t="n">
        <x:v>0</x:v>
      </x:c>
      <x:c r="M513" s="12" t="n">
        <x:v>0</x:v>
      </x:c>
      <x:c r="N513" s="12" t="n">
        <x:f>M513-L513</x:f>
        <x:v>0</x:v>
      </x:c>
      <x:c r="O513" s="3" t="str">
        <x:v>Anexo IX</x:v>
      </x:c>
    </x:row>
    <x:row r="514" ht="34" customHeight="1">
      <x:c r="A514" s="3" t="str">
        <x:v>Junho</x:v>
      </x:c>
      <x:c r="B514" s="3" t="str">
        <x:v>O&amp;M</x:v>
      </x:c>
      <x:c r="C514" s="3" t="str">
        <x:v>PRODUÇÃO</x:v>
      </x:c>
      <x:c r="D514" s="3" t="str">
        <x:v>5031200351</x:v>
      </x:c>
      <x:c r="E514" s="9" t="str">
        <x:v>INST ESTR PRI RDC ANCORAGEM DUPLA LV</x:v>
      </x:c>
      <x:c r="F514" s="3" t="str">
        <x:v>CONJUNTO</x:v>
      </x:c>
      <x:c r="G514" s="10" t="n">
        <x:v>0</x:v>
      </x:c>
      <x:c r="H514" s="10" t="str">
        <x:f>IF(G514="","",G514/12)</x:f>
      </x:c>
      <x:c r="I514" s="10" t="n">
        <x:v>0</x:v>
      </x:c>
      <x:c r="J514" s="10" t="str">
        <x:f>IF(H514="","",I514-H514)</x:f>
      </x:c>
      <x:c r="K514" s="11" t="str">
        <x:f>IF(H514&gt;0,I514/H514,"")</x:f>
      </x:c>
      <x:c r="L514" s="12" t="n">
        <x:v>0</x:v>
      </x:c>
      <x:c r="M514" s="12" t="n">
        <x:v>0</x:v>
      </x:c>
      <x:c r="N514" s="12" t="n">
        <x:f>M514-L514</x:f>
        <x:v>0</x:v>
      </x:c>
      <x:c r="O514" s="3" t="str">
        <x:v>Anexo IX</x:v>
      </x:c>
    </x:row>
    <x:row r="515" ht="34" customHeight="1">
      <x:c r="A515" s="3" t="str">
        <x:v>Junho</x:v>
      </x:c>
      <x:c r="B515" s="3" t="str">
        <x:v>O&amp;M</x:v>
      </x:c>
      <x:c r="C515" s="3" t="str">
        <x:v>PRODUÇÃO</x:v>
      </x:c>
      <x:c r="D515" s="3" t="str">
        <x:v>5031200352</x:v>
      </x:c>
      <x:c r="E515" s="9" t="str">
        <x:v>RET ESTR PRI RDC ANCORAGEM DUPLA LV</x:v>
      </x:c>
      <x:c r="F515" s="3" t="str">
        <x:v>CONJUNTO</x:v>
      </x:c>
      <x:c r="G515" s="10" t="n">
        <x:v>0</x:v>
      </x:c>
      <x:c r="H515" s="10" t="str">
        <x:f>IF(G515="","",G515/12)</x:f>
      </x:c>
      <x:c r="I515" s="10" t="n">
        <x:v>0</x:v>
      </x:c>
      <x:c r="J515" s="10" t="str">
        <x:f>IF(H515="","",I515-H515)</x:f>
      </x:c>
      <x:c r="K515" s="11" t="str">
        <x:f>IF(H515&gt;0,I515/H515,"")</x:f>
      </x:c>
      <x:c r="L515" s="12" t="n">
        <x:v>0</x:v>
      </x:c>
      <x:c r="M515" s="12" t="n">
        <x:v>0</x:v>
      </x:c>
      <x:c r="N515" s="12" t="n">
        <x:f>M515-L515</x:f>
        <x:v>0</x:v>
      </x:c>
      <x:c r="O515" s="3" t="str">
        <x:v>Anexo IX</x:v>
      </x:c>
    </x:row>
    <x:row r="516" ht="34" customHeight="1">
      <x:c r="A516" s="3" t="str">
        <x:v>Junho</x:v>
      </x:c>
      <x:c r="B516" s="3" t="str">
        <x:v>O&amp;M</x:v>
      </x:c>
      <x:c r="C516" s="3" t="str">
        <x:v>PRODUÇÃO</x:v>
      </x:c>
      <x:c r="D516" s="3" t="str">
        <x:v>5031200353</x:v>
      </x:c>
      <x:c r="E516" s="9" t="str">
        <x:v>INST ESTR PRI RDC N3S-CE LV</x:v>
      </x:c>
      <x:c r="F516" s="3" t="str">
        <x:v>CONJUNTO</x:v>
      </x:c>
      <x:c r="G516" s="10" t="n">
        <x:v>0</x:v>
      </x:c>
      <x:c r="H516" s="10" t="str">
        <x:f>IF(G516="","",G516/12)</x:f>
      </x:c>
      <x:c r="I516" s="10" t="n">
        <x:v>2</x:v>
      </x:c>
      <x:c r="J516" s="10" t="str">
        <x:f>IF(H516="","",I516-H516)</x:f>
      </x:c>
      <x:c r="K516" s="11" t="str">
        <x:f>IF(H516&gt;0,I516/H516,"")</x:f>
      </x:c>
      <x:c r="L516" s="12" t="n">
        <x:v>0</x:v>
      </x:c>
      <x:c r="M516" s="12" t="n">
        <x:v>2440.66</x:v>
      </x:c>
      <x:c r="N516" s="12" t="n">
        <x:f>M516-L516</x:f>
        <x:v>2440.66</x:v>
      </x:c>
      <x:c r="O516" s="3" t="str">
        <x:v>Anexo IX</x:v>
      </x:c>
    </x:row>
    <x:row r="517" ht="34" customHeight="1">
      <x:c r="A517" s="3" t="str">
        <x:v>Junho</x:v>
      </x:c>
      <x:c r="B517" s="3" t="str">
        <x:v>O&amp;M</x:v>
      </x:c>
      <x:c r="C517" s="3" t="str">
        <x:v>PRODUÇÃO</x:v>
      </x:c>
      <x:c r="D517" s="3" t="str">
        <x:v>5031200354</x:v>
      </x:c>
      <x:c r="E517" s="9" t="str">
        <x:v>RET ESTR PRI RDC N3S-CE LV</x:v>
      </x:c>
      <x:c r="F517" s="3" t="str">
        <x:v>CONJUNTO</x:v>
      </x:c>
      <x:c r="G517" s="10" t="n">
        <x:v>0</x:v>
      </x:c>
      <x:c r="H517" s="10" t="str">
        <x:f>IF(G517="","",G517/12)</x:f>
      </x:c>
      <x:c r="I517" s="10" t="n">
        <x:v>0</x:v>
      </x:c>
      <x:c r="J517" s="10" t="str">
        <x:f>IF(H517="","",I517-H517)</x:f>
      </x:c>
      <x:c r="K517" s="11" t="str">
        <x:f>IF(H517&gt;0,I517/H517,"")</x:f>
      </x:c>
      <x:c r="L517" s="12" t="n">
        <x:v>0</x:v>
      </x:c>
      <x:c r="M517" s="12" t="n">
        <x:v>0</x:v>
      </x:c>
      <x:c r="N517" s="12" t="n">
        <x:f>M517-L517</x:f>
        <x:v>0</x:v>
      </x:c>
      <x:c r="O517" s="3" t="str">
        <x:v>Anexo IX</x:v>
      </x:c>
    </x:row>
    <x:row r="518" ht="34" customHeight="1">
      <x:c r="A518" s="3" t="str">
        <x:v>Junho</x:v>
      </x:c>
      <x:c r="B518" s="3" t="str">
        <x:v>O&amp;M</x:v>
      </x:c>
      <x:c r="C518" s="3" t="str">
        <x:v>PRODUÇÃO</x:v>
      </x:c>
      <x:c r="D518" s="3" t="str">
        <x:v>5031200355</x:v>
      </x:c>
      <x:c r="E518" s="9" t="str">
        <x:v>INST ESTR PRI RDC N3S-CE-PR LV</x:v>
      </x:c>
      <x:c r="F518" s="3" t="str">
        <x:v>CONJUNTO</x:v>
      </x:c>
      <x:c r="G518" s="10" t="n">
        <x:v>0</x:v>
      </x:c>
      <x:c r="H518" s="10" t="str">
        <x:f>IF(G518="","",G518/12)</x:f>
      </x:c>
      <x:c r="I518" s="10" t="n">
        <x:v>0</x:v>
      </x:c>
      <x:c r="J518" s="10" t="str">
        <x:f>IF(H518="","",I518-H518)</x:f>
      </x:c>
      <x:c r="K518" s="11" t="str">
        <x:f>IF(H518&gt;0,I518/H518,"")</x:f>
      </x:c>
      <x:c r="L518" s="12" t="n">
        <x:v>0</x:v>
      </x:c>
      <x:c r="M518" s="12" t="n">
        <x:v>0</x:v>
      </x:c>
      <x:c r="N518" s="12" t="n">
        <x:f>M518-L518</x:f>
        <x:v>0</x:v>
      </x:c>
      <x:c r="O518" s="3" t="str">
        <x:v>Anexo IX</x:v>
      </x:c>
    </x:row>
    <x:row r="519" ht="34" customHeight="1">
      <x:c r="A519" s="3" t="str">
        <x:v>Junho</x:v>
      </x:c>
      <x:c r="B519" s="3" t="str">
        <x:v>O&amp;M</x:v>
      </x:c>
      <x:c r="C519" s="3" t="str">
        <x:v>PRODUÇÃO</x:v>
      </x:c>
      <x:c r="D519" s="3" t="str">
        <x:v>5031200356</x:v>
      </x:c>
      <x:c r="E519" s="9" t="str">
        <x:v>RET ESTR PRI RDC N3S-CE-PR LV</x:v>
      </x:c>
      <x:c r="F519" s="3" t="str">
        <x:v>CONJUNTO</x:v>
      </x:c>
      <x:c r="G519" s="10" t="n">
        <x:v>0</x:v>
      </x:c>
      <x:c r="H519" s="10" t="str">
        <x:f>IF(G519="","",G519/12)</x:f>
      </x:c>
      <x:c r="I519" s="10" t="n">
        <x:v>0</x:v>
      </x:c>
      <x:c r="J519" s="10" t="str">
        <x:f>IF(H519="","",I519-H519)</x:f>
      </x:c>
      <x:c r="K519" s="11" t="str">
        <x:f>IF(H519&gt;0,I519/H519,"")</x:f>
      </x:c>
      <x:c r="L519" s="12" t="n">
        <x:v>0</x:v>
      </x:c>
      <x:c r="M519" s="12" t="n">
        <x:v>0</x:v>
      </x:c>
      <x:c r="N519" s="12" t="n">
        <x:f>M519-L519</x:f>
        <x:v>0</x:v>
      </x:c>
      <x:c r="O519" s="3" t="str">
        <x:v>Anexo IX</x:v>
      </x:c>
    </x:row>
    <x:row r="520" ht="34" customHeight="1">
      <x:c r="A520" s="3" t="str">
        <x:v>Junho</x:v>
      </x:c>
      <x:c r="B520" s="3" t="str">
        <x:v>O&amp;M</x:v>
      </x:c>
      <x:c r="C520" s="3" t="str">
        <x:v>PRODUÇÃO</x:v>
      </x:c>
      <x:c r="D520" s="3" t="str">
        <x:v>5031200357</x:v>
      </x:c>
      <x:c r="E520" s="9" t="str">
        <x:v>INST ESTR PRI RDC DN-CE LV</x:v>
      </x:c>
      <x:c r="F520" s="3" t="str">
        <x:v>CONJUNTO</x:v>
      </x:c>
      <x:c r="G520" s="10" t="n">
        <x:v>0</x:v>
      </x:c>
      <x:c r="H520" s="10" t="str">
        <x:f>IF(G520="","",G520/12)</x:f>
      </x:c>
      <x:c r="I520" s="10" t="n">
        <x:v>0</x:v>
      </x:c>
      <x:c r="J520" s="10" t="str">
        <x:f>IF(H520="","",I520-H520)</x:f>
      </x:c>
      <x:c r="K520" s="11" t="str">
        <x:f>IF(H520&gt;0,I520/H520,"")</x:f>
      </x:c>
      <x:c r="L520" s="12" t="n">
        <x:v>0</x:v>
      </x:c>
      <x:c r="M520" s="12" t="n">
        <x:v>0</x:v>
      </x:c>
      <x:c r="N520" s="12" t="n">
        <x:f>M520-L520</x:f>
        <x:v>0</x:v>
      </x:c>
      <x:c r="O520" s="3" t="str">
        <x:v>Anexo IX</x:v>
      </x:c>
    </x:row>
    <x:row r="521" ht="34" customHeight="1">
      <x:c r="A521" s="3" t="str">
        <x:v>Junho</x:v>
      </x:c>
      <x:c r="B521" s="3" t="str">
        <x:v>O&amp;M</x:v>
      </x:c>
      <x:c r="C521" s="3" t="str">
        <x:v>PRODUÇÃO</x:v>
      </x:c>
      <x:c r="D521" s="3" t="str">
        <x:v>5031200358</x:v>
      </x:c>
      <x:c r="E521" s="9" t="str">
        <x:v>RET ESTR PRI RDC DN-CE LV</x:v>
      </x:c>
      <x:c r="F521" s="3" t="str">
        <x:v>CONJUNTO</x:v>
      </x:c>
      <x:c r="G521" s="10" t="n">
        <x:v>0</x:v>
      </x:c>
      <x:c r="H521" s="10" t="str">
        <x:f>IF(G521="","",G521/12)</x:f>
      </x:c>
      <x:c r="I521" s="10" t="n">
        <x:v>0</x:v>
      </x:c>
      <x:c r="J521" s="10" t="str">
        <x:f>IF(H521="","",I521-H521)</x:f>
      </x:c>
      <x:c r="K521" s="11" t="str">
        <x:f>IF(H521&gt;0,I521/H521,"")</x:f>
      </x:c>
      <x:c r="L521" s="12" t="n">
        <x:v>0</x:v>
      </x:c>
      <x:c r="M521" s="12" t="n">
        <x:v>0</x:v>
      </x:c>
      <x:c r="N521" s="12" t="n">
        <x:f>M521-L521</x:f>
        <x:v>0</x:v>
      </x:c>
      <x:c r="O521" s="3" t="str">
        <x:v>Anexo IX</x:v>
      </x:c>
    </x:row>
    <x:row r="522" ht="34" customHeight="1">
      <x:c r="A522" s="3" t="str">
        <x:v>Junho</x:v>
      </x:c>
      <x:c r="B522" s="3" t="str">
        <x:v>O&amp;M</x:v>
      </x:c>
      <x:c r="C522" s="3" t="str">
        <x:v>PRODUÇÃO</x:v>
      </x:c>
      <x:c r="D522" s="3" t="str">
        <x:v>5031200359</x:v>
      </x:c>
      <x:c r="E522" s="9" t="str">
        <x:v>INST ESTR PRI RDC CE-DS/TS LV</x:v>
      </x:c>
      <x:c r="F522" s="3" t="str">
        <x:v>CONJUNTO</x:v>
      </x:c>
      <x:c r="G522" s="10" t="n">
        <x:v>0</x:v>
      </x:c>
      <x:c r="H522" s="10" t="str">
        <x:f>IF(G522="","",G522/12)</x:f>
      </x:c>
      <x:c r="I522" s="10" t="n">
        <x:v>0</x:v>
      </x:c>
      <x:c r="J522" s="10" t="str">
        <x:f>IF(H522="","",I522-H522)</x:f>
      </x:c>
      <x:c r="K522" s="11" t="str">
        <x:f>IF(H522&gt;0,I522/H522,"")</x:f>
      </x:c>
      <x:c r="L522" s="12" t="n">
        <x:v>0</x:v>
      </x:c>
      <x:c r="M522" s="12" t="n">
        <x:v>0</x:v>
      </x:c>
      <x:c r="N522" s="12" t="n">
        <x:f>M522-L522</x:f>
        <x:v>0</x:v>
      </x:c>
      <x:c r="O522" s="3" t="str">
        <x:v>Anexo IX</x:v>
      </x:c>
    </x:row>
    <x:row r="523" ht="34" customHeight="1">
      <x:c r="A523" s="3" t="str">
        <x:v>Junho</x:v>
      </x:c>
      <x:c r="B523" s="3" t="str">
        <x:v>O&amp;M</x:v>
      </x:c>
      <x:c r="C523" s="3" t="str">
        <x:v>PRODUÇÃO</x:v>
      </x:c>
      <x:c r="D523" s="3" t="str">
        <x:v>5031200360</x:v>
      </x:c>
      <x:c r="E523" s="9" t="str">
        <x:v>RET ESTR PRI RDC CE-DS/TS LV</x:v>
      </x:c>
      <x:c r="F523" s="3" t="str">
        <x:v>CONJUNTO</x:v>
      </x:c>
      <x:c r="G523" s="10" t="n">
        <x:v>0</x:v>
      </x:c>
      <x:c r="H523" s="10" t="str">
        <x:f>IF(G523="","",G523/12)</x:f>
      </x:c>
      <x:c r="I523" s="10" t="n">
        <x:v>0</x:v>
      </x:c>
      <x:c r="J523" s="10" t="str">
        <x:f>IF(H523="","",I523-H523)</x:f>
      </x:c>
      <x:c r="K523" s="11" t="str">
        <x:f>IF(H523&gt;0,I523/H523,"")</x:f>
      </x:c>
      <x:c r="L523" s="12" t="n">
        <x:v>0</x:v>
      </x:c>
      <x:c r="M523" s="12" t="n">
        <x:v>0</x:v>
      </x:c>
      <x:c r="N523" s="12" t="n">
        <x:f>M523-L523</x:f>
        <x:v>0</x:v>
      </x:c>
      <x:c r="O523" s="3" t="str">
        <x:v>Anexo IX</x:v>
      </x:c>
    </x:row>
    <x:row r="524" ht="34" customHeight="1">
      <x:c r="A524" s="3" t="str">
        <x:v>Junho</x:v>
      </x:c>
      <x:c r="B524" s="3" t="str">
        <x:v>O&amp;M</x:v>
      </x:c>
      <x:c r="C524" s="3" t="str">
        <x:v>PRODUÇÃO</x:v>
      </x:c>
      <x:c r="D524" s="3" t="str">
        <x:v>5031200361</x:v>
      </x:c>
      <x:c r="E524" s="9" t="str">
        <x:v>INST ESTR PRI NS/BS (PR, CF, SU) LV</x:v>
      </x:c>
      <x:c r="F524" s="3" t="str">
        <x:v>CONJUNTO</x:v>
      </x:c>
      <x:c r="G524" s="10" t="n">
        <x:v>0</x:v>
      </x:c>
      <x:c r="H524" s="10" t="str">
        <x:f>IF(G524="","",G524/12)</x:f>
      </x:c>
      <x:c r="I524" s="10" t="n">
        <x:v>0</x:v>
      </x:c>
      <x:c r="J524" s="10" t="str">
        <x:f>IF(H524="","",I524-H524)</x:f>
      </x:c>
      <x:c r="K524" s="11" t="str">
        <x:f>IF(H524&gt;0,I524/H524,"")</x:f>
      </x:c>
      <x:c r="L524" s="12" t="n">
        <x:v>0</x:v>
      </x:c>
      <x:c r="M524" s="12" t="n">
        <x:v>0</x:v>
      </x:c>
      <x:c r="N524" s="12" t="n">
        <x:f>M524-L524</x:f>
        <x:v>0</x:v>
      </x:c>
      <x:c r="O524" s="3" t="str">
        <x:v>Anexo IX</x:v>
      </x:c>
    </x:row>
    <x:row r="525" ht="34" customHeight="1">
      <x:c r="A525" s="3" t="str">
        <x:v>Junho</x:v>
      </x:c>
      <x:c r="B525" s="3" t="str">
        <x:v>O&amp;M</x:v>
      </x:c>
      <x:c r="C525" s="3" t="str">
        <x:v>PRODUÇÃO</x:v>
      </x:c>
      <x:c r="D525" s="3" t="str">
        <x:v>5031200362</x:v>
      </x:c>
      <x:c r="E525" s="9" t="str">
        <x:v>RET ESTR PRI NS/BS (PR, CF, SU) LV</x:v>
      </x:c>
      <x:c r="F525" s="3" t="str">
        <x:v>CONJUNTO</x:v>
      </x:c>
      <x:c r="G525" s="10" t="n">
        <x:v>0</x:v>
      </x:c>
      <x:c r="H525" s="10" t="str">
        <x:f>IF(G525="","",G525/12)</x:f>
      </x:c>
      <x:c r="I525" s="10" t="n">
        <x:v>0</x:v>
      </x:c>
      <x:c r="J525" s="10" t="str">
        <x:f>IF(H525="","",I525-H525)</x:f>
      </x:c>
      <x:c r="K525" s="11" t="str">
        <x:f>IF(H525&gt;0,I525/H525,"")</x:f>
      </x:c>
      <x:c r="L525" s="12" t="n">
        <x:v>0</x:v>
      </x:c>
      <x:c r="M525" s="12" t="n">
        <x:v>0</x:v>
      </x:c>
      <x:c r="N525" s="12" t="n">
        <x:f>M525-L525</x:f>
        <x:v>0</x:v>
      </x:c>
      <x:c r="O525" s="3" t="str">
        <x:v>Anexo IX</x:v>
      </x:c>
    </x:row>
    <x:row r="526" ht="34" customHeight="1">
      <x:c r="A526" s="3" t="str">
        <x:v>Junho</x:v>
      </x:c>
      <x:c r="B526" s="3" t="str">
        <x:v>O&amp;M</x:v>
      </x:c>
      <x:c r="C526" s="3" t="str">
        <x:v>PRODUÇÃO</x:v>
      </x:c>
      <x:c r="D526" s="3" t="str">
        <x:v>5032000224</x:v>
      </x:c>
      <x:c r="E526" s="9" t="str">
        <x:v>INST COND COBERTO RDC 35-70 MM2 LV</x:v>
      </x:c>
      <x:c r="F526" s="3" t="str">
        <x:v>METRO</x:v>
      </x:c>
      <x:c r="G526" s="10" t="n">
        <x:v>0</x:v>
      </x:c>
      <x:c r="H526" s="10" t="str">
        <x:f>IF(G526="","",G526/12)</x:f>
      </x:c>
      <x:c r="I526" s="10" t="n">
        <x:v>0</x:v>
      </x:c>
      <x:c r="J526" s="10" t="str">
        <x:f>IF(H526="","",I526-H526)</x:f>
      </x:c>
      <x:c r="K526" s="11" t="str">
        <x:f>IF(H526&gt;0,I526/H526,"")</x:f>
      </x:c>
      <x:c r="L526" s="12" t="n">
        <x:v>0</x:v>
      </x:c>
      <x:c r="M526" s="12" t="n">
        <x:v>0</x:v>
      </x:c>
      <x:c r="N526" s="12" t="n">
        <x:f>M526-L526</x:f>
        <x:v>0</x:v>
      </x:c>
      <x:c r="O526" s="3" t="str">
        <x:v>Anexo IX</x:v>
      </x:c>
    </x:row>
    <x:row r="527" ht="34" customHeight="1">
      <x:c r="A527" s="3" t="str">
        <x:v>Junho</x:v>
      </x:c>
      <x:c r="B527" s="3" t="str">
        <x:v>O&amp;M</x:v>
      </x:c>
      <x:c r="C527" s="3" t="str">
        <x:v>PRODUÇÃO</x:v>
      </x:c>
      <x:c r="D527" s="3" t="str">
        <x:v>5032000225</x:v>
      </x:c>
      <x:c r="E527" s="9" t="str">
        <x:v>RET COND COBERTO RDC 35-70 MM2 LV</x:v>
      </x:c>
      <x:c r="F527" s="3" t="str">
        <x:v>METRO</x:v>
      </x:c>
      <x:c r="G527" s="10" t="n">
        <x:v>0</x:v>
      </x:c>
      <x:c r="H527" s="10" t="str">
        <x:f>IF(G527="","",G527/12)</x:f>
      </x:c>
      <x:c r="I527" s="10" t="n">
        <x:v>0</x:v>
      </x:c>
      <x:c r="J527" s="10" t="str">
        <x:f>IF(H527="","",I527-H527)</x:f>
      </x:c>
      <x:c r="K527" s="11" t="str">
        <x:f>IF(H527&gt;0,I527/H527,"")</x:f>
      </x:c>
      <x:c r="L527" s="12" t="n">
        <x:v>0</x:v>
      </x:c>
      <x:c r="M527" s="12" t="n">
        <x:v>0</x:v>
      </x:c>
      <x:c r="N527" s="12" t="n">
        <x:f>M527-L527</x:f>
        <x:v>0</x:v>
      </x:c>
      <x:c r="O527" s="3" t="str">
        <x:v>Anexo IX</x:v>
      </x:c>
    </x:row>
    <x:row r="528" ht="34" customHeight="1">
      <x:c r="A528" s="3" t="str">
        <x:v>Junho</x:v>
      </x:c>
      <x:c r="B528" s="3" t="str">
        <x:v>O&amp;M</x:v>
      </x:c>
      <x:c r="C528" s="3" t="str">
        <x:v>PRODUÇÃO</x:v>
      </x:c>
      <x:c r="D528" s="3" t="str">
        <x:v>5032000226</x:v>
      </x:c>
      <x:c r="E528" s="9" t="str">
        <x:v>INST COND COBERTO RDC 95-185 MM2 LV</x:v>
      </x:c>
      <x:c r="F528" s="3" t="str">
        <x:v>METRO</x:v>
      </x:c>
      <x:c r="G528" s="10" t="n">
        <x:v>0</x:v>
      </x:c>
      <x:c r="H528" s="10" t="str">
        <x:f>IF(G528="","",G528/12)</x:f>
      </x:c>
      <x:c r="I528" s="10" t="n">
        <x:v>0</x:v>
      </x:c>
      <x:c r="J528" s="10" t="str">
        <x:f>IF(H528="","",I528-H528)</x:f>
      </x:c>
      <x:c r="K528" s="11" t="str">
        <x:f>IF(H528&gt;0,I528/H528,"")</x:f>
      </x:c>
      <x:c r="L528" s="12" t="n">
        <x:v>0</x:v>
      </x:c>
      <x:c r="M528" s="12" t="n">
        <x:v>0</x:v>
      </x:c>
      <x:c r="N528" s="12" t="n">
        <x:f>M528-L528</x:f>
        <x:v>0</x:v>
      </x:c>
      <x:c r="O528" s="3" t="str">
        <x:v>Anexo IX</x:v>
      </x:c>
    </x:row>
    <x:row r="529" ht="34" customHeight="1">
      <x:c r="A529" s="3" t="str">
        <x:v>Junho</x:v>
      </x:c>
      <x:c r="B529" s="3" t="str">
        <x:v>O&amp;M</x:v>
      </x:c>
      <x:c r="C529" s="3" t="str">
        <x:v>PRODUÇÃO</x:v>
      </x:c>
      <x:c r="D529" s="3" t="str">
        <x:v>5032000227</x:v>
      </x:c>
      <x:c r="E529" s="9" t="str">
        <x:v>RET COND COBERTO RDC 95-185 MM2 LV</x:v>
      </x:c>
      <x:c r="F529" s="3" t="str">
        <x:v>METRO</x:v>
      </x:c>
      <x:c r="G529" s="10" t="n">
        <x:v>0</x:v>
      </x:c>
      <x:c r="H529" s="10" t="str">
        <x:f>IF(G529="","",G529/12)</x:f>
      </x:c>
      <x:c r="I529" s="10" t="n">
        <x:v>0</x:v>
      </x:c>
      <x:c r="J529" s="10" t="str">
        <x:f>IF(H529="","",I529-H529)</x:f>
      </x:c>
      <x:c r="K529" s="11" t="str">
        <x:f>IF(H529&gt;0,I529/H529,"")</x:f>
      </x:c>
      <x:c r="L529" s="12" t="n">
        <x:v>0</x:v>
      </x:c>
      <x:c r="M529" s="12" t="n">
        <x:v>0</x:v>
      </x:c>
      <x:c r="N529" s="12" t="n">
        <x:f>M529-L529</x:f>
        <x:v>0</x:v>
      </x:c>
      <x:c r="O529" s="3" t="str">
        <x:v>Anexo IX</x:v>
      </x:c>
    </x:row>
    <x:row r="530" ht="34" customHeight="1">
      <x:c r="A530" s="3" t="str">
        <x:v>Junho</x:v>
      </x:c>
      <x:c r="B530" s="3" t="str">
        <x:v>O&amp;M</x:v>
      </x:c>
      <x:c r="C530" s="3" t="str">
        <x:v>PRODUÇÃO</x:v>
      </x:c>
      <x:c r="D530" s="3" t="str">
        <x:v>5032000228</x:v>
      </x:c>
      <x:c r="E530" s="9" t="str">
        <x:v>INST CABO MENSAGEIRO RDC LV</x:v>
      </x:c>
      <x:c r="F530" s="3" t="str">
        <x:v>METRO</x:v>
      </x:c>
      <x:c r="G530" s="10" t="n">
        <x:v>0</x:v>
      </x:c>
      <x:c r="H530" s="10" t="str">
        <x:f>IF(G530="","",G530/12)</x:f>
      </x:c>
      <x:c r="I530" s="10" t="n">
        <x:v>0</x:v>
      </x:c>
      <x:c r="J530" s="10" t="str">
        <x:f>IF(H530="","",I530-H530)</x:f>
      </x:c>
      <x:c r="K530" s="11" t="str">
        <x:f>IF(H530&gt;0,I530/H530,"")</x:f>
      </x:c>
      <x:c r="L530" s="12" t="n">
        <x:v>0</x:v>
      </x:c>
      <x:c r="M530" s="12" t="n">
        <x:v>0</x:v>
      </x:c>
      <x:c r="N530" s="12" t="n">
        <x:f>M530-L530</x:f>
        <x:v>0</x:v>
      </x:c>
      <x:c r="O530" s="3" t="str">
        <x:v>Anexo IX</x:v>
      </x:c>
    </x:row>
    <x:row r="531" ht="34" customHeight="1">
      <x:c r="A531" s="3" t="str">
        <x:v>Junho</x:v>
      </x:c>
      <x:c r="B531" s="3" t="str">
        <x:v>O&amp;M</x:v>
      </x:c>
      <x:c r="C531" s="3" t="str">
        <x:v>PRODUÇÃO</x:v>
      </x:c>
      <x:c r="D531" s="3" t="str">
        <x:v>5032000229</x:v>
      </x:c>
      <x:c r="E531" s="9" t="str">
        <x:v>RET CABO MENSAGEIRO RDC LV</x:v>
      </x:c>
      <x:c r="F531" s="3" t="str">
        <x:v>METRO</x:v>
      </x:c>
      <x:c r="G531" s="10" t="n">
        <x:v>0</x:v>
      </x:c>
      <x:c r="H531" s="10" t="str">
        <x:f>IF(G531="","",G531/12)</x:f>
      </x:c>
      <x:c r="I531" s="10" t="n">
        <x:v>0</x:v>
      </x:c>
      <x:c r="J531" s="10" t="str">
        <x:f>IF(H531="","",I531-H531)</x:f>
      </x:c>
      <x:c r="K531" s="11" t="str">
        <x:f>IF(H531&gt;0,I531/H531,"")</x:f>
      </x:c>
      <x:c r="L531" s="12" t="n">
        <x:v>0</x:v>
      </x:c>
      <x:c r="M531" s="12" t="n">
        <x:v>0</x:v>
      </x:c>
      <x:c r="N531" s="12" t="n">
        <x:f>M531-L531</x:f>
        <x:v>0</x:v>
      </x:c>
      <x:c r="O531" s="3" t="str">
        <x:v>Anexo IX</x:v>
      </x:c>
    </x:row>
    <x:row r="532" ht="34" customHeight="1">
      <x:c r="A532" s="3" t="str">
        <x:v>Junho</x:v>
      </x:c>
      <x:c r="B532" s="3" t="str">
        <x:v>O&amp;M</x:v>
      </x:c>
      <x:c r="C532" s="3" t="str">
        <x:v>PRODUÇÃO</x:v>
      </x:c>
      <x:c r="D532" s="3" t="str">
        <x:v>5032000230</x:v>
      </x:c>
      <x:c r="E532" s="9" t="str">
        <x:v>TENSIONAR COND MENSAGEIRO RDC LV</x:v>
      </x:c>
      <x:c r="F532" s="3" t="str">
        <x:v>UNIDADE</x:v>
      </x:c>
      <x:c r="G532" s="10" t="n">
        <x:v>0</x:v>
      </x:c>
      <x:c r="H532" s="10" t="str">
        <x:f>IF(G532="","",G532/12)</x:f>
      </x:c>
      <x:c r="I532" s="10" t="n">
        <x:v>0</x:v>
      </x:c>
      <x:c r="J532" s="10" t="str">
        <x:f>IF(H532="","",I532-H532)</x:f>
      </x:c>
      <x:c r="K532" s="11" t="str">
        <x:f>IF(H532&gt;0,I532/H532,"")</x:f>
      </x:c>
      <x:c r="L532" s="12" t="n">
        <x:v>0</x:v>
      </x:c>
      <x:c r="M532" s="12" t="n">
        <x:v>0</x:v>
      </x:c>
      <x:c r="N532" s="12" t="n">
        <x:f>M532-L532</x:f>
        <x:v>0</x:v>
      </x:c>
      <x:c r="O532" s="3" t="str">
        <x:v>Anexo IX</x:v>
      </x:c>
    </x:row>
    <x:row r="533" ht="34" customHeight="1">
      <x:c r="A533" s="3" t="str">
        <x:v>Junho</x:v>
      </x:c>
      <x:c r="B533" s="3" t="str">
        <x:v>O&amp;M</x:v>
      </x:c>
      <x:c r="C533" s="3" t="str">
        <x:v>PRODUÇÃO</x:v>
      </x:c>
      <x:c r="D533" s="3" t="str">
        <x:v>5032000231</x:v>
      </x:c>
      <x:c r="E533" s="9" t="str">
        <x:v>TENSIONAR COND PROTEGIDO RDC LV</x:v>
      </x:c>
      <x:c r="F533" s="3" t="str">
        <x:v>UNIDADE</x:v>
      </x:c>
      <x:c r="G533" s="10" t="n">
        <x:v>0</x:v>
      </x:c>
      <x:c r="H533" s="10" t="str">
        <x:f>IF(G533="","",G533/12)</x:f>
      </x:c>
      <x:c r="I533" s="10" t="n">
        <x:v>0</x:v>
      </x:c>
      <x:c r="J533" s="10" t="str">
        <x:f>IF(H533="","",I533-H533)</x:f>
      </x:c>
      <x:c r="K533" s="11" t="str">
        <x:f>IF(H533&gt;0,I533/H533,"")</x:f>
      </x:c>
      <x:c r="L533" s="12" t="n">
        <x:v>0</x:v>
      </x:c>
      <x:c r="M533" s="12" t="n">
        <x:v>0</x:v>
      </x:c>
      <x:c r="N533" s="12" t="n">
        <x:f>M533-L533</x:f>
        <x:v>0</x:v>
      </x:c>
      <x:c r="O533" s="3" t="str">
        <x:v>Anexo IX</x:v>
      </x:c>
    </x:row>
    <x:row r="534" ht="34" customHeight="1">
      <x:c r="A534" s="3" t="str">
        <x:v>Junho</x:v>
      </x:c>
      <x:c r="B534" s="3" t="str">
        <x:v>O&amp;M</x:v>
      </x:c>
      <x:c r="C534" s="3" t="str">
        <x:v>PRODUÇÃO</x:v>
      </x:c>
      <x:c r="D534" s="3" t="str">
        <x:v>5025300403</x:v>
      </x:c>
      <x:c r="E534" s="9" t="str">
        <x:v>RET ESPACADOR LOSANGULAR RDC LV</x:v>
      </x:c>
      <x:c r="F534" s="3" t="str">
        <x:v>CONJUNTO</x:v>
      </x:c>
      <x:c r="G534" s="10" t="n">
        <x:v>0</x:v>
      </x:c>
      <x:c r="H534" s="10" t="str">
        <x:f>IF(G534="","",G534/12)</x:f>
      </x:c>
      <x:c r="I534" s="10" t="n">
        <x:v>2</x:v>
      </x:c>
      <x:c r="J534" s="10" t="str">
        <x:f>IF(H534="","",I534-H534)</x:f>
      </x:c>
      <x:c r="K534" s="11" t="str">
        <x:f>IF(H534&gt;0,I534/H534,"")</x:f>
      </x:c>
      <x:c r="L534" s="12" t="n">
        <x:v>0</x:v>
      </x:c>
      <x:c r="M534" s="12" t="n">
        <x:v>274.2</x:v>
      </x:c>
      <x:c r="N534" s="12" t="n">
        <x:f>M534-L534</x:f>
        <x:v>274.2</x:v>
      </x:c>
      <x:c r="O534" s="3" t="str">
        <x:v>Anexo IX</x:v>
      </x:c>
    </x:row>
    <x:row r="535" ht="34" customHeight="1">
      <x:c r="A535" s="3" t="str">
        <x:v>Junho</x:v>
      </x:c>
      <x:c r="B535" s="3" t="str">
        <x:v>O&amp;M</x:v>
      </x:c>
      <x:c r="C535" s="3" t="str">
        <x:v>PRODUÇÃO</x:v>
      </x:c>
      <x:c r="D535" s="3" t="str">
        <x:v>5034000028</x:v>
      </x:c>
      <x:c r="E535" s="9" t="str">
        <x:v>INST/RET BIG JUMPER LV</x:v>
      </x:c>
      <x:c r="F535" s="3" t="str">
        <x:v>UNIDADE</x:v>
      </x:c>
      <x:c r="G535" s="10" t="n">
        <x:v>0</x:v>
      </x:c>
      <x:c r="H535" s="10" t="str">
        <x:f>IF(G535="","",G535/12)</x:f>
      </x:c>
      <x:c r="I535" s="10" t="n">
        <x:v>0</x:v>
      </x:c>
      <x:c r="J535" s="10" t="str">
        <x:f>IF(H535="","",I535-H535)</x:f>
      </x:c>
      <x:c r="K535" s="11" t="str">
        <x:f>IF(H535&gt;0,I535/H535,"")</x:f>
      </x:c>
      <x:c r="L535" s="12" t="n">
        <x:v>0</x:v>
      </x:c>
      <x:c r="M535" s="12" t="n">
        <x:v>0</x:v>
      </x:c>
      <x:c r="N535" s="12" t="n">
        <x:f>M535-L535</x:f>
        <x:v>0</x:v>
      </x:c>
      <x:c r="O535" s="3" t="str">
        <x:v>Anexo IX</x:v>
      </x:c>
    </x:row>
    <x:row r="536" ht="34" customHeight="1">
      <x:c r="A536" s="3" t="str">
        <x:v>Junho</x:v>
      </x:c>
      <x:c r="B536" s="3" t="str">
        <x:v>O&amp;M</x:v>
      </x:c>
      <x:c r="C536" s="3" t="str">
        <x:v>PRODUÇÃO</x:v>
      </x:c>
      <x:c r="D536" s="3" t="str">
        <x:v>5013100004</x:v>
      </x:c>
      <x:c r="E536" s="9" t="str">
        <x:v>TURMA LV 3H CAM ATEND EMERGENCIAL</x:v>
      </x:c>
      <x:c r="F536" s="3" t="str">
        <x:v>HORA</x:v>
      </x:c>
      <x:c r="G536" s="10" t="n">
        <x:v>0</x:v>
      </x:c>
      <x:c r="H536" s="10" t="str">
        <x:f>IF(G536="","",G536/12)</x:f>
      </x:c>
      <x:c r="I536" s="10" t="n">
        <x:v>0</x:v>
      </x:c>
      <x:c r="J536" s="10" t="str">
        <x:f>IF(H536="","",I536-H536)</x:f>
      </x:c>
      <x:c r="K536" s="11" t="str">
        <x:f>IF(H536&gt;0,I536/H536,"")</x:f>
      </x:c>
      <x:c r="L536" s="12" t="n">
        <x:v>0</x:v>
      </x:c>
      <x:c r="M536" s="12" t="n">
        <x:v>0</x:v>
      </x:c>
      <x:c r="N536" s="12" t="n">
        <x:f>M536-L536</x:f>
        <x:v>0</x:v>
      </x:c>
      <x:c r="O536" s="3" t="str">
        <x:v>Anexo IX</x:v>
      </x:c>
    </x:row>
    <x:row r="537" ht="34" customHeight="1">
      <x:c r="A537" s="3" t="str">
        <x:v>Junho</x:v>
      </x:c>
      <x:c r="B537" s="3" t="str">
        <x:v>O&amp;M</x:v>
      </x:c>
      <x:c r="C537" s="3" t="str">
        <x:v>PRODUÇÃO</x:v>
      </x:c>
      <x:c r="D537" s="3" t="str">
        <x:v>5013100005</x:v>
      </x:c>
      <x:c r="E537" s="9" t="str">
        <x:v>TURMA LV 4H CAM ATEND EMERGENCIAL</x:v>
      </x:c>
      <x:c r="F537" s="3" t="str">
        <x:v>HORA</x:v>
      </x:c>
      <x:c r="G537" s="10" t="n">
        <x:v>0</x:v>
      </x:c>
      <x:c r="H537" s="10" t="str">
        <x:f>IF(G537="","",G537/12)</x:f>
      </x:c>
      <x:c r="I537" s="10" t="n">
        <x:v>0</x:v>
      </x:c>
      <x:c r="J537" s="10" t="str">
        <x:f>IF(H537="","",I537-H537)</x:f>
      </x:c>
      <x:c r="K537" s="11" t="str">
        <x:f>IF(H537&gt;0,I537/H537,"")</x:f>
      </x:c>
      <x:c r="L537" s="12" t="n">
        <x:v>0</x:v>
      </x:c>
      <x:c r="M537" s="12" t="n">
        <x:v>0</x:v>
      </x:c>
      <x:c r="N537" s="12" t="n">
        <x:f>M537-L537</x:f>
        <x:v>0</x:v>
      </x:c>
      <x:c r="O537" s="3" t="str">
        <x:v>Anexo IX</x:v>
      </x:c>
    </x:row>
    <x:row r="538" ht="34" customHeight="1">
      <x:c r="A538" s="3" t="str">
        <x:v>Junho</x:v>
      </x:c>
      <x:c r="B538" s="3" t="str">
        <x:v>O&amp;M</x:v>
      </x:c>
      <x:c r="C538" s="3" t="str">
        <x:v>PRODUÇÃO</x:v>
      </x:c>
      <x:c r="D538" s="3" t="str">
        <x:v>5013100006</x:v>
      </x:c>
      <x:c r="E538" s="9" t="str">
        <x:v>TURMA LV 3H CAM ATEND EMERGENCIAL (25%)</x:v>
      </x:c>
      <x:c r="F538" s="3" t="str">
        <x:v>HORA</x:v>
      </x:c>
      <x:c r="G538" s="10" t="n">
        <x:v>0</x:v>
      </x:c>
      <x:c r="H538" s="10" t="str">
        <x:f>IF(G538="","",G538/12)</x:f>
      </x:c>
      <x:c r="I538" s="10" t="n">
        <x:v>0</x:v>
      </x:c>
      <x:c r="J538" s="10" t="str">
        <x:f>IF(H538="","",I538-H538)</x:f>
      </x:c>
      <x:c r="K538" s="11" t="str">
        <x:f>IF(H538&gt;0,I538/H538,"")</x:f>
      </x:c>
      <x:c r="L538" s="12" t="n">
        <x:v>0</x:v>
      </x:c>
      <x:c r="M538" s="12" t="n">
        <x:v>0</x:v>
      </x:c>
      <x:c r="N538" s="12" t="n">
        <x:f>M538-L538</x:f>
        <x:v>0</x:v>
      </x:c>
      <x:c r="O538" s="3" t="str">
        <x:v>Anexo IX</x:v>
      </x:c>
    </x:row>
    <x:row r="539" ht="34" customHeight="1">
      <x:c r="A539" s="3" t="str">
        <x:v>Junho</x:v>
      </x:c>
      <x:c r="B539" s="3" t="str">
        <x:v>O&amp;M</x:v>
      </x:c>
      <x:c r="C539" s="3" t="str">
        <x:v>PRODUÇÃO</x:v>
      </x:c>
      <x:c r="D539" s="3" t="str">
        <x:v>5013000001</x:v>
      </x:c>
      <x:c r="E539" s="9" t="str">
        <x:v>TURMA LV 4H CAM ATEND EMERGENCIAL (25%)</x:v>
      </x:c>
      <x:c r="F539" s="3" t="str">
        <x:v>HORA</x:v>
      </x:c>
      <x:c r="G539" s="10" t="n">
        <x:v>0</x:v>
      </x:c>
      <x:c r="H539" s="10" t="str">
        <x:f>IF(G539="","",G539/12)</x:f>
      </x:c>
      <x:c r="I539" s="10" t="n">
        <x:v>0</x:v>
      </x:c>
      <x:c r="J539" s="10" t="str">
        <x:f>IF(H539="","",I539-H539)</x:f>
      </x:c>
      <x:c r="K539" s="11" t="str">
        <x:f>IF(H539&gt;0,I539/H539,"")</x:f>
      </x:c>
      <x:c r="L539" s="12" t="n">
        <x:v>0</x:v>
      </x:c>
      <x:c r="M539" s="12" t="n">
        <x:v>0</x:v>
      </x:c>
      <x:c r="N539" s="12" t="n">
        <x:f>M539-L539</x:f>
        <x:v>0</x:v>
      </x:c>
      <x:c r="O539" s="3" t="str">
        <x:v>Anexo IX</x:v>
      </x:c>
    </x:row>
    <x:row r="540" ht="34" customHeight="1">
      <x:c r="A540" s="3" t="str">
        <x:v>Junho</x:v>
      </x:c>
      <x:c r="B540" s="3" t="str">
        <x:v>O&amp;M</x:v>
      </x:c>
      <x:c r="C540" s="3" t="str">
        <x:v>PRODUÇÃO</x:v>
      </x:c>
      <x:c r="D540" s="3" t="str">
        <x:v>5021000196</x:v>
      </x:c>
      <x:c r="E540" s="9" t="str">
        <x:v>INST ESTR PRI RDC 1F ANCORAGEM DUPLA LM</x:v>
      </x:c>
      <x:c r="F540" s="3" t="str">
        <x:v>CONJUNTO</x:v>
      </x:c>
      <x:c r="G540" s="10" t="n">
        <x:v>0</x:v>
      </x:c>
      <x:c r="H540" s="10" t="str">
        <x:f>IF(G540="","",G540/12)</x:f>
      </x:c>
      <x:c r="I540" s="10" t="n">
        <x:v>0</x:v>
      </x:c>
      <x:c r="J540" s="10" t="str">
        <x:f>IF(H540="","",I540-H540)</x:f>
      </x:c>
      <x:c r="K540" s="11" t="str">
        <x:f>IF(H540&gt;0,I540/H540,"")</x:f>
      </x:c>
      <x:c r="L540" s="12" t="n">
        <x:v>0</x:v>
      </x:c>
      <x:c r="M540" s="12" t="n">
        <x:v>0</x:v>
      </x:c>
      <x:c r="N540" s="12" t="n">
        <x:f>M540-L540</x:f>
        <x:v>0</x:v>
      </x:c>
      <x:c r="O540" s="3" t="str">
        <x:v>Anexo IX</x:v>
      </x:c>
    </x:row>
    <x:row r="541" ht="34" customHeight="1">
      <x:c r="A541" s="3" t="str">
        <x:v>Junho</x:v>
      </x:c>
      <x:c r="B541" s="3" t="str">
        <x:v>O&amp;M</x:v>
      </x:c>
      <x:c r="C541" s="3" t="str">
        <x:v>PRODUÇÃO</x:v>
      </x:c>
      <x:c r="D541" s="3" t="str">
        <x:v>5021000197</x:v>
      </x:c>
      <x:c r="E541" s="9" t="str">
        <x:v>INST ESTR PRI RDC 1F ANCORAGEM SIMPLE LM</x:v>
      </x:c>
      <x:c r="F541" s="3" t="str">
        <x:v>CONJUNTO</x:v>
      </x:c>
      <x:c r="G541" s="10" t="n">
        <x:v>0</x:v>
      </x:c>
      <x:c r="H541" s="10" t="str">
        <x:f>IF(G541="","",G541/12)</x:f>
      </x:c>
      <x:c r="I541" s="10" t="n">
        <x:v>0</x:v>
      </x:c>
      <x:c r="J541" s="10" t="str">
        <x:f>IF(H541="","",I541-H541)</x:f>
      </x:c>
      <x:c r="K541" s="11" t="str">
        <x:f>IF(H541&gt;0,I541/H541,"")</x:f>
      </x:c>
      <x:c r="L541" s="12" t="n">
        <x:v>0</x:v>
      </x:c>
      <x:c r="M541" s="12" t="n">
        <x:v>0</x:v>
      </x:c>
      <x:c r="N541" s="12" t="n">
        <x:f>M541-L541</x:f>
        <x:v>0</x:v>
      </x:c>
      <x:c r="O541" s="3" t="str">
        <x:v>Anexo IX</x:v>
      </x:c>
    </x:row>
    <x:row r="542" ht="34" customHeight="1">
      <x:c r="A542" s="3" t="str">
        <x:v>Junho</x:v>
      </x:c>
      <x:c r="B542" s="3" t="str">
        <x:v>O&amp;M</x:v>
      </x:c>
      <x:c r="C542" s="3" t="str">
        <x:v>PRODUÇÃO</x:v>
      </x:c>
      <x:c r="D542" s="3" t="str">
        <x:v>5024000087</x:v>
      </x:c>
      <x:c r="E542" s="9" t="str">
        <x:v>INST KIT PARCIAL INTERNA RESIDENCIAL LM</x:v>
      </x:c>
      <x:c r="F542" s="3" t="str">
        <x:v>UNIDADE</x:v>
      </x:c>
      <x:c r="G542" s="10" t="n">
        <x:v>0</x:v>
      </x:c>
      <x:c r="H542" s="10" t="str">
        <x:f>IF(G542="","",G542/12)</x:f>
      </x:c>
      <x:c r="I542" s="10" t="n">
        <x:v>0</x:v>
      </x:c>
      <x:c r="J542" s="10" t="str">
        <x:f>IF(H542="","",I542-H542)</x:f>
      </x:c>
      <x:c r="K542" s="11" t="str">
        <x:f>IF(H542&gt;0,I542/H542,"")</x:f>
      </x:c>
      <x:c r="L542" s="12" t="n">
        <x:v>0</x:v>
      </x:c>
      <x:c r="M542" s="12" t="n">
        <x:v>0</x:v>
      </x:c>
      <x:c r="N542" s="12" t="n">
        <x:f>M542-L542</x:f>
        <x:v>0</x:v>
      </x:c>
      <x:c r="O542" s="3" t="str">
        <x:v>Anexo IX</x:v>
      </x:c>
    </x:row>
    <x:row r="543" ht="34" customHeight="1">
      <x:c r="A543" s="3" t="str">
        <x:v>Junho</x:v>
      </x:c>
      <x:c r="B543" s="3" t="str">
        <x:v>O&amp;M</x:v>
      </x:c>
      <x:c r="C543" s="3" t="str">
        <x:v>PRODUÇÃO</x:v>
      </x:c>
      <x:c r="D543" s="3" t="str">
        <x:v>5021000195</x:v>
      </x:c>
      <x:c r="E543" s="9" t="str">
        <x:v>RET ESTR PRI RDC 1F ANCORAGEM DUPLA LM</x:v>
      </x:c>
      <x:c r="F543" s="3" t="str">
        <x:v>CONJUNTO</x:v>
      </x:c>
      <x:c r="G543" s="10" t="n">
        <x:v>0</x:v>
      </x:c>
      <x:c r="H543" s="10" t="str">
        <x:f>IF(G543="","",G543/12)</x:f>
      </x:c>
      <x:c r="I543" s="10" t="n">
        <x:v>0</x:v>
      </x:c>
      <x:c r="J543" s="10" t="str">
        <x:f>IF(H543="","",I543-H543)</x:f>
      </x:c>
      <x:c r="K543" s="11" t="str">
        <x:f>IF(H543&gt;0,I543/H543,"")</x:f>
      </x:c>
      <x:c r="L543" s="12" t="n">
        <x:v>0</x:v>
      </x:c>
      <x:c r="M543" s="12" t="n">
        <x:v>0</x:v>
      </x:c>
      <x:c r="N543" s="12" t="n">
        <x:f>M543-L543</x:f>
        <x:v>0</x:v>
      </x:c>
      <x:c r="O543" s="3" t="str">
        <x:v>Anexo IX</x:v>
      </x:c>
    </x:row>
    <x:row r="544" ht="34" customHeight="1">
      <x:c r="A544" s="3" t="str">
        <x:v>Junho</x:v>
      </x:c>
      <x:c r="B544" s="3" t="str">
        <x:v>O&amp;M</x:v>
      </x:c>
      <x:c r="C544" s="3" t="str">
        <x:v>PRODUÇÃO</x:v>
      </x:c>
      <x:c r="D544" s="3" t="str">
        <x:v>5021000198</x:v>
      </x:c>
      <x:c r="E544" s="9" t="str">
        <x:v>RET ESTR PRI RDC 1F ANCORAGEM SIMPLES LM</x:v>
      </x:c>
      <x:c r="F544" s="3" t="str">
        <x:v>CONJUNTO</x:v>
      </x:c>
      <x:c r="G544" s="10" t="n">
        <x:v>0</x:v>
      </x:c>
      <x:c r="H544" s="10" t="str">
        <x:f>IF(G544="","",G544/12)</x:f>
      </x:c>
      <x:c r="I544" s="10" t="n">
        <x:v>0</x:v>
      </x:c>
      <x:c r="J544" s="10" t="str">
        <x:f>IF(H544="","",I544-H544)</x:f>
      </x:c>
      <x:c r="K544" s="11" t="str">
        <x:f>IF(H544&gt;0,I544/H544,"")</x:f>
      </x:c>
      <x:c r="L544" s="12" t="n">
        <x:v>0</x:v>
      </x:c>
      <x:c r="M544" s="12" t="n">
        <x:v>0</x:v>
      </x:c>
      <x:c r="N544" s="12" t="n">
        <x:f>M544-L544</x:f>
        <x:v>0</x:v>
      </x:c>
      <x:c r="O544" s="3" t="str">
        <x:v>Anexo IX</x:v>
      </x:c>
    </x:row>
    <x:row r="545" ht="34" customHeight="1">
      <x:c r="A545" s="3" t="str">
        <x:v>Junho</x:v>
      </x:c>
      <x:c r="B545" s="3" t="str">
        <x:v>O&amp;M</x:v>
      </x:c>
      <x:c r="C545" s="3" t="str">
        <x:v>PRODUÇÃO</x:v>
      </x:c>
      <x:c r="D545" s="3" t="str">
        <x:v>5031200369</x:v>
      </x:c>
      <x:c r="E545" s="9" t="str">
        <x:v>INST ESTR PRI RDC 1F ANCORAGEM SIMPLE LV</x:v>
      </x:c>
      <x:c r="F545" s="3" t="str">
        <x:v>CONJUNTO</x:v>
      </x:c>
      <x:c r="G545" s="10" t="n">
        <x:v>0</x:v>
      </x:c>
      <x:c r="H545" s="10" t="str">
        <x:f>IF(G545="","",G545/12)</x:f>
      </x:c>
      <x:c r="I545" s="10" t="n">
        <x:v>0</x:v>
      </x:c>
      <x:c r="J545" s="10" t="str">
        <x:f>IF(H545="","",I545-H545)</x:f>
      </x:c>
      <x:c r="K545" s="11" t="str">
        <x:f>IF(H545&gt;0,I545/H545,"")</x:f>
      </x:c>
      <x:c r="L545" s="12" t="n">
        <x:v>0</x:v>
      </x:c>
      <x:c r="M545" s="12" t="n">
        <x:v>0</x:v>
      </x:c>
      <x:c r="N545" s="12" t="n">
        <x:f>M545-L545</x:f>
        <x:v>0</x:v>
      </x:c>
      <x:c r="O545" s="3" t="str">
        <x:v>Anexo IX</x:v>
      </x:c>
    </x:row>
    <x:row r="546" ht="34" customHeight="1">
      <x:c r="A546" s="3" t="str">
        <x:v>Junho</x:v>
      </x:c>
      <x:c r="B546" s="3" t="str">
        <x:v>O&amp;M</x:v>
      </x:c>
      <x:c r="C546" s="3" t="str">
        <x:v>PRODUÇÃO</x:v>
      </x:c>
      <x:c r="D546" s="3" t="str">
        <x:v>5031200372</x:v>
      </x:c>
      <x:c r="E546" s="9" t="str">
        <x:v>RET ESTR PRI RDC 1F ANCORAGEM SIMPLES LV</x:v>
      </x:c>
      <x:c r="F546" s="3" t="str">
        <x:v>CONJUNTO</x:v>
      </x:c>
      <x:c r="G546" s="10" t="n">
        <x:v>0</x:v>
      </x:c>
      <x:c r="H546" s="10" t="str">
        <x:f>IF(G546="","",G546/12)</x:f>
      </x:c>
      <x:c r="I546" s="10" t="n">
        <x:v>0</x:v>
      </x:c>
      <x:c r="J546" s="10" t="str">
        <x:f>IF(H546="","",I546-H546)</x:f>
      </x:c>
      <x:c r="K546" s="11" t="str">
        <x:f>IF(H546&gt;0,I546/H546,"")</x:f>
      </x:c>
      <x:c r="L546" s="12" t="n">
        <x:v>0</x:v>
      </x:c>
      <x:c r="M546" s="12" t="n">
        <x:v>0</x:v>
      </x:c>
      <x:c r="N546" s="12" t="n">
        <x:f>M546-L546</x:f>
        <x:v>0</x:v>
      </x:c>
      <x:c r="O546" s="3" t="str">
        <x:v>Anexo IX</x:v>
      </x:c>
    </x:row>
    <x:row r="547" ht="34" customHeight="1">
      <x:c r="A547" s="3" t="str">
        <x:v>Junho</x:v>
      </x:c>
      <x:c r="B547" s="3" t="str">
        <x:v>O&amp;M</x:v>
      </x:c>
      <x:c r="C547" s="3" t="str">
        <x:v>PRODUÇÃO</x:v>
      </x:c>
      <x:c r="D547" s="3" t="str">
        <x:v>5031200370</x:v>
      </x:c>
      <x:c r="E547" s="9" t="str">
        <x:v>INST ESTR PRI RDC 1F ANCORAGEM DUPLA LV</x:v>
      </x:c>
      <x:c r="F547" s="3" t="str">
        <x:v>CONJUNTO</x:v>
      </x:c>
      <x:c r="G547" s="10" t="n">
        <x:v>0</x:v>
      </x:c>
      <x:c r="H547" s="10" t="str">
        <x:f>IF(G547="","",G547/12)</x:f>
      </x:c>
      <x:c r="I547" s="10" t="n">
        <x:v>0</x:v>
      </x:c>
      <x:c r="J547" s="10" t="str">
        <x:f>IF(H547="","",I547-H547)</x:f>
      </x:c>
      <x:c r="K547" s="11" t="str">
        <x:f>IF(H547&gt;0,I547/H547,"")</x:f>
      </x:c>
      <x:c r="L547" s="12" t="n">
        <x:v>0</x:v>
      </x:c>
      <x:c r="M547" s="12" t="n">
        <x:v>0</x:v>
      </x:c>
      <x:c r="N547" s="12" t="n">
        <x:f>M547-L547</x:f>
        <x:v>0</x:v>
      </x:c>
      <x:c r="O547" s="3" t="str">
        <x:v>Anexo IX</x:v>
      </x:c>
    </x:row>
    <x:row r="548" ht="34" customHeight="1">
      <x:c r="A548" s="3" t="str">
        <x:v>Junho</x:v>
      </x:c>
      <x:c r="B548" s="3" t="str">
        <x:v>O&amp;M</x:v>
      </x:c>
      <x:c r="C548" s="3" t="str">
        <x:v>PRODUÇÃO</x:v>
      </x:c>
      <x:c r="D548" s="3" t="str">
        <x:v>5031200371</x:v>
      </x:c>
      <x:c r="E548" s="9" t="str">
        <x:v>RET ESTR PRI RDC 1F ANCORAGEM DUPLA LV</x:v>
      </x:c>
      <x:c r="F548" s="3" t="str">
        <x:v>CONJUNTO</x:v>
      </x:c>
      <x:c r="G548" s="10" t="n">
        <x:v>0</x:v>
      </x:c>
      <x:c r="H548" s="10" t="str">
        <x:f>IF(G548="","",G548/12)</x:f>
      </x:c>
      <x:c r="I548" s="10" t="n">
        <x:v>0</x:v>
      </x:c>
      <x:c r="J548" s="10" t="str">
        <x:f>IF(H548="","",I548-H548)</x:f>
      </x:c>
      <x:c r="K548" s="11" t="str">
        <x:f>IF(H548&gt;0,I548/H548,"")</x:f>
      </x:c>
      <x:c r="L548" s="12" t="n">
        <x:v>0</x:v>
      </x:c>
      <x:c r="M548" s="12" t="n">
        <x:v>0</x:v>
      </x:c>
      <x:c r="N548" s="12" t="n">
        <x:f>M548-L548</x:f>
        <x:v>0</x:v>
      </x:c>
      <x:c r="O548" s="3" t="str">
        <x:v>Anexo IX</x:v>
      </x:c>
    </x:row>
    <x:row r="549" ht="34" customHeight="1">
      <x:c r="A549" s="3" t="str">
        <x:v>Junho</x:v>
      </x:c>
      <x:c r="B549" s="3" t="str">
        <x:v>STC</x:v>
      </x:c>
      <x:c r="C549" s="3" t="str">
        <x:v>PRODUÇÃO</x:v>
      </x:c>
      <x:c r="D549" s="3" t="str">
        <x:v>5013300039</x:v>
      </x:c>
      <x:c r="E549" s="9" t="str">
        <x:v>ATEND EMERG FALTA ENERGIA INDIV</x:v>
      </x:c>
      <x:c r="F549" s="3" t="str">
        <x:v>UNIDADE</x:v>
      </x:c>
      <x:c r="G549" s="10" t="n">
        <x:v>144827.50000000006</x:v>
      </x:c>
      <x:c r="H549" s="10" t="n">
        <x:f>IF(G549="","",G549/12)</x:f>
        <x:v>12068.958333333338</x:v>
      </x:c>
      <x:c r="I549" s="10" t="n">
        <x:v>5276</x:v>
      </x:c>
      <x:c r="J549" s="10" t="n">
        <x:f>IF(H549="","",I549-H549)</x:f>
        <x:v>-6792.958333333338</x:v>
      </x:c>
      <x:c r="K549" s="11" t="n">
        <x:f>IF(H549&gt;0,I549/H549,"")</x:f>
        <x:v>0.4371545459253248</x:v>
      </x:c>
      <x:c r="L549" s="12" t="n">
        <x:v>2617274.3</x:v>
      </x:c>
      <x:c r="M549" s="12" t="n">
        <x:v>1144153.37</x:v>
      </x:c>
      <x:c r="N549" s="12" t="n">
        <x:f>M549-L549</x:f>
        <x:v>-1473120.9299999997</x:v>
      </x:c>
      <x:c r="O549" s="3" t="str">
        <x:v>Anexo IX</x:v>
      </x:c>
    </x:row>
    <x:row r="550" ht="34" customHeight="1">
      <x:c r="A550" s="3" t="str">
        <x:v>Junho</x:v>
      </x:c>
      <x:c r="B550" s="3" t="str">
        <x:v>STC</x:v>
      </x:c>
      <x:c r="C550" s="3" t="str">
        <x:v>PRODUÇÃO</x:v>
      </x:c>
      <x:c r="D550" s="3" t="str">
        <x:v>5082000203</x:v>
      </x:c>
      <x:c r="E550" s="9" t="str">
        <x:v>INST RAMAL DE CONEXAO CONC/MULTIPLEX STC</x:v>
      </x:c>
      <x:c r="F550" s="3" t="str">
        <x:v>UNIDADE</x:v>
      </x:c>
      <x:c r="G550" s="10" t="n">
        <x:v>104799.20000000008</x:v>
      </x:c>
      <x:c r="H550" s="10" t="n">
        <x:f>IF(G550="","",G550/12)</x:f>
        <x:v>8733.266666666674</x:v>
      </x:c>
      <x:c r="I550" s="10" t="n">
        <x:v>3931</x:v>
      </x:c>
      <x:c r="J550" s="10" t="n">
        <x:f>IF(H550="","",I550-H550)</x:f>
        <x:v>-4802.266666666674</x:v>
      </x:c>
      <x:c r="K550" s="11" t="n">
        <x:f>IF(H550&gt;0,I550/H550,"")</x:f>
        <x:v>0.4501179398316014</x:v>
      </x:c>
      <x:c r="L550" s="12" t="n">
        <x:v>2098079.98</x:v>
      </x:c>
      <x:c r="M550" s="12" t="n">
        <x:v>944383.44</x:v>
      </x:c>
      <x:c r="N550" s="12" t="n">
        <x:f>M550-L550</x:f>
        <x:v>-1153696.54</x:v>
      </x:c>
      <x:c r="O550" s="3" t="str">
        <x:v>Anexo IX</x:v>
      </x:c>
    </x:row>
    <x:row r="551" ht="34" customHeight="1">
      <x:c r="A551" s="3" t="str">
        <x:v>Junho</x:v>
      </x:c>
      <x:c r="B551" s="3" t="str">
        <x:v>STC</x:v>
      </x:c>
      <x:c r="C551" s="3" t="str">
        <x:v>PRODUÇÃO</x:v>
      </x:c>
      <x:c r="D551" s="3" t="str">
        <x:v>5013300038</x:v>
      </x:c>
      <x:c r="E551" s="9" t="str">
        <x:v>ATEND EMERG FALTA ENERGIA COLETIVA BT</x:v>
      </x:c>
      <x:c r="F551" s="3" t="str">
        <x:v>UNIDADE</x:v>
      </x:c>
      <x:c r="G551" s="10" t="n">
        <x:v>30028.00000000001</x:v>
      </x:c>
      <x:c r="H551" s="10" t="n">
        <x:f>IF(G551="","",G551/12)</x:f>
        <x:v>2502.3333333333344</x:v>
      </x:c>
      <x:c r="I551" s="10" t="n">
        <x:v>1422</x:v>
      </x:c>
      <x:c r="J551" s="10" t="n">
        <x:f>IF(H551="","",I551-H551)</x:f>
        <x:v>-1080.3333333333344</x:v>
      </x:c>
      <x:c r="K551" s="11" t="n">
        <x:f>IF(H551&gt;0,I551/H551,"")</x:f>
        <x:v>0.5682696150259755</x:v>
      </x:c>
      <x:c r="L551" s="12" t="n">
        <x:v>1106456.73</x:v>
      </x:c>
      <x:c r="M551" s="12" t="n">
        <x:v>628765.8</x:v>
      </x:c>
      <x:c r="N551" s="12" t="n">
        <x:f>M551-L551</x:f>
        <x:v>-477690.92999999993</x:v>
      </x:c>
      <x:c r="O551" s="3" t="str">
        <x:v>Anexo IX</x:v>
      </x:c>
    </x:row>
    <x:row r="552" ht="34" customHeight="1">
      <x:c r="A552" s="3" t="str">
        <x:v>Junho</x:v>
      </x:c>
      <x:c r="B552" s="3" t="str">
        <x:v>STC</x:v>
      </x:c>
      <x:c r="C552" s="3" t="str">
        <x:v>PRODUÇÃO</x:v>
      </x:c>
      <x:c r="D552" s="3" t="str">
        <x:v>5082000198</x:v>
      </x:c>
      <x:c r="E552" s="9" t="str">
        <x:v>INST MEDIDOR ELETRONICO STC</x:v>
      </x:c>
      <x:c r="F552" s="3" t="str">
        <x:v>UNIDADE</x:v>
      </x:c>
      <x:c r="G552" s="10" t="n">
        <x:v>75381.71395699143</x:v>
      </x:c>
      <x:c r="H552" s="10" t="n">
        <x:f>IF(G552="","",G552/12)</x:f>
        <x:v>6281.809496415953</x:v>
      </x:c>
      <x:c r="I552" s="10" t="n">
        <x:v>5245</x:v>
      </x:c>
      <x:c r="J552" s="10" t="n">
        <x:f>IF(H552="","",I552-H552)</x:f>
        <x:v>-1036.8094964159527</x:v>
      </x:c>
      <x:c r="K552" s="11" t="n">
        <x:f>IF(H552&gt;0,I552/H552,"")</x:f>
        <x:v>0.8349505031937855</x:v>
      </x:c>
      <x:c r="L552" s="12" t="n">
        <x:v>1032603.85</x:v>
      </x:c>
      <x:c r="M552" s="12" t="n">
        <x:v>862173.1</x:v>
      </x:c>
      <x:c r="N552" s="12" t="n">
        <x:f>M552-L552</x:f>
        <x:v>-170430.75</x:v>
      </x:c>
      <x:c r="O552" s="3" t="str">
        <x:v>Anexo IX</x:v>
      </x:c>
    </x:row>
    <x:row r="553" ht="34" customHeight="1">
      <x:c r="A553" s="3" t="str">
        <x:v>Junho</x:v>
      </x:c>
      <x:c r="B553" s="3" t="str">
        <x:v>STC</x:v>
      </x:c>
      <x:c r="C553" s="3" t="str">
        <x:v>PRODUÇÃO</x:v>
      </x:c>
      <x:c r="D553" s="3" t="str">
        <x:v>5082000204</x:v>
      </x:c>
      <x:c r="E553" s="9" t="str">
        <x:v>RET RAMAL DE CONEXAO CONC/MULTIPLEX STC</x:v>
      </x:c>
      <x:c r="F553" s="3" t="str">
        <x:v>UNIDADE</x:v>
      </x:c>
      <x:c r="G553" s="10" t="n">
        <x:v>50660.00000000002</x:v>
      </x:c>
      <x:c r="H553" s="10" t="n">
        <x:f>IF(G553="","",G553/12)</x:f>
        <x:v>4221.666666666669</x:v>
      </x:c>
      <x:c r="I553" s="10" t="n">
        <x:v>2586</x:v>
      </x:c>
      <x:c r="J553" s="10" t="n">
        <x:f>IF(H553="","",I553-H553)</x:f>
        <x:v>-1635.6666666666688</x:v>
      </x:c>
      <x:c r="K553" s="11" t="n">
        <x:f>IF(H553&gt;0,I553/H553,"")</x:f>
        <x:v>0.6125542834583495</x:v>
      </x:c>
      <x:c r="L553" s="12" t="n">
        <x:v>709957.68</x:v>
      </x:c>
      <x:c r="M553" s="12" t="n">
        <x:v>434887.62</x:v>
      </x:c>
      <x:c r="N553" s="12" t="n">
        <x:f>M553-L553</x:f>
        <x:v>-275070.06000000006</x:v>
      </x:c>
      <x:c r="O553" s="3" t="str">
        <x:v>Anexo IX</x:v>
      </x:c>
    </x:row>
    <x:row r="554" ht="34" customHeight="1">
      <x:c r="A554" s="3" t="str">
        <x:v>Junho</x:v>
      </x:c>
      <x:c r="B554" s="3" t="str">
        <x:v>STC</x:v>
      </x:c>
      <x:c r="C554" s="3" t="str">
        <x:v>PRODUÇÃO</x:v>
      </x:c>
      <x:c r="D554" s="3" t="str">
        <x:v>5082000199</x:v>
      </x:c>
      <x:c r="E554" s="9" t="str">
        <x:v>RET MEDIDOR ELETRONICO STC</x:v>
      </x:c>
      <x:c r="F554" s="3" t="str">
        <x:v>UNIDADE</x:v>
      </x:c>
      <x:c r="G554" s="10" t="n">
        <x:v>68134.83895699143</x:v>
      </x:c>
      <x:c r="H554" s="10" t="n">
        <x:f>IF(G554="","",G554/12)</x:f>
        <x:v>5677.903246415953</x:v>
      </x:c>
      <x:c r="I554" s="10" t="n">
        <x:v>3936</x:v>
      </x:c>
      <x:c r="J554" s="10" t="n">
        <x:f>IF(H554="","",I554-H554)</x:f>
        <x:v>-1741.9032464159527</x:v>
      </x:c>
      <x:c r="K554" s="11" t="n">
        <x:f>IF(H554&gt;0,I554/H554,"")</x:f>
        <x:v>0.693213644048005</x:v>
      </x:c>
      <x:c r="L554" s="12" t="n">
        <x:v>653299.55</x:v>
      </x:c>
      <x:c r="M554" s="12" t="n">
        <x:v>452876.16</x:v>
      </x:c>
      <x:c r="N554" s="12" t="n">
        <x:f>M554-L554</x:f>
        <x:v>-200423.39000000007</x:v>
      </x:c>
      <x:c r="O554" s="3" t="str">
        <x:v>Anexo IX</x:v>
      </x:c>
    </x:row>
    <x:row r="555" ht="34" customHeight="1">
      <x:c r="A555" s="3" t="str">
        <x:v>Junho</x:v>
      </x:c>
      <x:c r="B555" s="3" t="str">
        <x:v>STC</x:v>
      </x:c>
      <x:c r="C555" s="3" t="str">
        <x:v>PRODUÇÃO</x:v>
      </x:c>
      <x:c r="D555" s="3" t="str">
        <x:v>5013300047</x:v>
      </x:c>
      <x:c r="E555" s="9" t="str">
        <x:v>ATEND EMERG EMERGÊNCIA IMPRODUTIVA</x:v>
      </x:c>
      <x:c r="F555" s="3" t="str">
        <x:v>UNIDADE</x:v>
      </x:c>
      <x:c r="G555" s="10" t="n">
        <x:v>57575.750000000015</x:v>
      </x:c>
      <x:c r="H555" s="10" t="n">
        <x:f>IF(G555="","",G555/12)</x:f>
        <x:v>4797.979166666668</x:v>
      </x:c>
      <x:c r="I555" s="10" t="n">
        <x:v>3461</x:v>
      </x:c>
      <x:c r="J555" s="10" t="n">
        <x:f>IF(H555="","",I555-H555)</x:f>
        <x:v>-1336.9791666666679</x:v>
      </x:c>
      <x:c r="K555" s="11" t="n">
        <x:f>IF(H555&gt;0,I555/H555,"")</x:f>
        <x:v>0.7213453580717575</x:v>
      </x:c>
      <x:c r="L555" s="12" t="n">
        <x:v>627479.72</x:v>
      </x:c>
      <x:c r="M555" s="12" t="n">
        <x:v>452629.49</x:v>
      </x:c>
      <x:c r="N555" s="12" t="n">
        <x:f>M555-L555</x:f>
        <x:v>-174850.22999999998</x:v>
      </x:c>
      <x:c r="O555" s="3" t="str">
        <x:v>Anexo IX</x:v>
      </x:c>
    </x:row>
    <x:row r="556" ht="34" customHeight="1">
      <x:c r="A556" s="3" t="str">
        <x:v>Junho</x:v>
      </x:c>
      <x:c r="B556" s="3" t="str">
        <x:v>STC</x:v>
      </x:c>
      <x:c r="C556" s="3" t="str">
        <x:v>PRODUÇÃO</x:v>
      </x:c>
      <x:c r="D556" s="3" t="str">
        <x:v>5082000181</x:v>
      </x:c>
      <x:c r="E556" s="9" t="str">
        <x:v>ACAO PRODUTIVA CORTE POSTE STC</x:v>
      </x:c>
      <x:c r="F556" s="3" t="str">
        <x:v>UNIDADE</x:v>
      </x:c>
      <x:c r="G556" s="10" t="n">
        <x:v>119583.83045</x:v>
      </x:c>
      <x:c r="H556" s="10" t="n">
        <x:f>IF(G556="","",G556/12)</x:f>
        <x:v>9965.319204166666</x:v>
      </x:c>
      <x:c r="I556" s="10" t="n">
        <x:v>8409</x:v>
      </x:c>
      <x:c r="J556" s="10" t="n">
        <x:f>IF(H556="","",I556-H556)</x:f>
        <x:v>-1556.3192041666662</x:v>
      </x:c>
      <x:c r="K556" s="11" t="n">
        <x:f>IF(H556&gt;0,I556/H556,"")</x:f>
        <x:v>0.8438264573084681</x:v>
      </x:c>
      <x:c r="L556" s="12" t="n">
        <x:v>599912.22</x:v>
      </x:c>
      <x:c r="M556" s="12" t="n">
        <x:v>506221.74</x:v>
      </x:c>
      <x:c r="N556" s="12" t="n">
        <x:f>M556-L556</x:f>
        <x:v>-93690.47999999998</x:v>
      </x:c>
      <x:c r="O556" s="3" t="str">
        <x:v>Anexo IX</x:v>
      </x:c>
    </x:row>
    <x:row r="557" ht="34" customHeight="1">
      <x:c r="A557" s="3" t="str">
        <x:v>Junho</x:v>
      </x:c>
      <x:c r="B557" s="3" t="str">
        <x:v>STC</x:v>
      </x:c>
      <x:c r="C557" s="3" t="str">
        <x:v>PRODUÇÃO</x:v>
      </x:c>
      <x:c r="D557" s="3" t="str">
        <x:v>5082000188</x:v>
      </x:c>
      <x:c r="E557" s="9" t="str">
        <x:v>ACAO PRODUTIVA RELIGACAO POSTE STC</x:v>
      </x:c>
      <x:c r="F557" s="3" t="str">
        <x:v>UNIDADE</x:v>
      </x:c>
      <x:c r="G557" s="10" t="n">
        <x:v>79776.9595</x:v>
      </x:c>
      <x:c r="H557" s="10" t="n">
        <x:f>IF(G557="","",G557/12)</x:f>
        <x:v>6648.079958333333</x:v>
      </x:c>
      <x:c r="I557" s="10" t="n">
        <x:v>1601</x:v>
      </x:c>
      <x:c r="J557" s="10" t="n">
        <x:f>IF(H557="","",I557-H557)</x:f>
        <x:v>-5047.079958333333</x:v>
      </x:c>
      <x:c r="K557" s="11" t="n">
        <x:f>IF(H557&gt;0,I557/H557,"")</x:f>
        <x:v>0.24082141160067652</x:v>
      </x:c>
      <x:c r="L557" s="12" t="n">
        <x:v>400214.41</x:v>
      </x:c>
      <x:c r="M557" s="12" t="n">
        <x:v>96380.22</x:v>
      </x:c>
      <x:c r="N557" s="12" t="n">
        <x:f>M557-L557</x:f>
        <x:v>-303834.18999999994</x:v>
      </x:c>
      <x:c r="O557" s="3" t="str">
        <x:v>Anexo IX</x:v>
      </x:c>
    </x:row>
    <x:row r="558" ht="34" customHeight="1">
      <x:c r="A558" s="3" t="str">
        <x:v>Junho</x:v>
      </x:c>
      <x:c r="B558" s="3" t="str">
        <x:v>STC</x:v>
      </x:c>
      <x:c r="C558" s="3" t="str">
        <x:v>PRODUÇÃO</x:v>
      </x:c>
      <x:c r="D558" s="3" t="str">
        <x:v>5082000190</x:v>
      </x:c>
      <x:c r="E558" s="9" t="str">
        <x:v>INST MEDIDOR ELETRONICO COMERCIAL STC</x:v>
      </x:c>
      <x:c r="F558" s="3" t="str">
        <x:v>UNIDADE</x:v>
      </x:c>
      <x:c r="G558" s="10" t="n">
        <x:v>54139.20000000001</x:v>
      </x:c>
      <x:c r="H558" s="10" t="n">
        <x:f>IF(G558="","",G558/12)</x:f>
        <x:v>4511.600000000001</x:v>
      </x:c>
      <x:c r="I558" s="10" t="n">
        <x:v>0</x:v>
      </x:c>
      <x:c r="J558" s="10" t="n">
        <x:f>IF(H558="","",I558-H558)</x:f>
        <x:v>-4511.600000000001</x:v>
      </x:c>
      <x:c r="K558" s="11" t="n">
        <x:f>IF(H558&gt;0,I558/H558,"")</x:f>
        <x:v>0</x:v>
      </x:c>
      <x:c r="L558" s="12" t="n">
        <x:v>307014.38</x:v>
      </x:c>
      <x:c r="M558" s="12" t="n">
        <x:v>0</x:v>
      </x:c>
      <x:c r="N558" s="12" t="n">
        <x:f>M558-L558</x:f>
        <x:v>-307014.38</x:v>
      </x:c>
      <x:c r="O558" s="3" t="str">
        <x:v>Anexo IX</x:v>
      </x:c>
    </x:row>
    <x:row r="559" ht="34" customHeight="1">
      <x:c r="A559" s="3" t="str">
        <x:v>Junho</x:v>
      </x:c>
      <x:c r="B559" s="3" t="str">
        <x:v>STC</x:v>
      </x:c>
      <x:c r="C559" s="3" t="str">
        <x:v>PRODUÇÃO</x:v>
      </x:c>
      <x:c r="D559" s="3" t="str">
        <x:v>5013300037</x:v>
      </x:c>
      <x:c r="E559" s="9" t="str">
        <x:v>ATEND EMERG FALTA ENERGIA COLETIVA MT</x:v>
      </x:c>
      <x:c r="F559" s="3" t="str">
        <x:v>UNIDADE</x:v>
      </x:c>
      <x:c r="G559" s="10" t="n">
        <x:v>6315.500000000004</x:v>
      </x:c>
      <x:c r="H559" s="10" t="n">
        <x:f>IF(G559="","",G559/12)</x:f>
        <x:v>526.291666666667</x:v>
      </x:c>
      <x:c r="I559" s="10" t="n">
        <x:v>492</x:v>
      </x:c>
      <x:c r="J559" s="10" t="n">
        <x:f>IF(H559="","",I559-H559)</x:f>
        <x:v>-34.29166666666697</x:v>
      </x:c>
      <x:c r="K559" s="11" t="n">
        <x:f>IF(H559&gt;0,I559/H559,"")</x:f>
        <x:v>0.9348428469638186</x:v>
      </x:c>
      <x:c r="L559" s="12" t="n">
        <x:v>270140.25</x:v>
      </x:c>
      <x:c r="M559" s="12" t="n">
        <x:v>252538.69</x:v>
      </x:c>
      <x:c r="N559" s="12" t="n">
        <x:f>M559-L559</x:f>
        <x:v>-17601.559999999998</x:v>
      </x:c>
      <x:c r="O559" s="3" t="str">
        <x:v>Anexo IX</x:v>
      </x:c>
    </x:row>
    <x:row r="560" ht="34" customHeight="1">
      <x:c r="A560" s="3" t="str">
        <x:v>Junho</x:v>
      </x:c>
      <x:c r="B560" s="3" t="str">
        <x:v>STC</x:v>
      </x:c>
      <x:c r="C560" s="3" t="str">
        <x:v>PRODUÇÃO</x:v>
      </x:c>
      <x:c r="D560" s="3" t="str">
        <x:v>5082000182</x:v>
      </x:c>
      <x:c r="E560" s="9" t="str">
        <x:v>RET RAMAL CONC/MULTIPLEX COMERCIAL STC</x:v>
      </x:c>
      <x:c r="F560" s="3" t="str">
        <x:v>UNIDADE</x:v>
      </x:c>
      <x:c r="G560" s="10" t="n">
        <x:v>34166.8087</x:v>
      </x:c>
      <x:c r="H560" s="10" t="n">
        <x:f>IF(G560="","",G560/12)</x:f>
        <x:v>2847.2340583333335</x:v>
      </x:c>
      <x:c r="I560" s="10" t="n">
        <x:v>0</x:v>
      </x:c>
      <x:c r="J560" s="10" t="n">
        <x:f>IF(H560="","",I560-H560)</x:f>
        <x:v>-2847.2340583333335</x:v>
      </x:c>
      <x:c r="K560" s="11" t="n">
        <x:f>IF(H560&gt;0,I560/H560,"")</x:f>
        <x:v>0</x:v>
      </x:c>
      <x:c r="L560" s="12" t="n">
        <x:v>198224.44</x:v>
      </x:c>
      <x:c r="M560" s="12" t="n">
        <x:v>0</x:v>
      </x:c>
      <x:c r="N560" s="12" t="n">
        <x:f>M560-L560</x:f>
        <x:v>-198224.44</x:v>
      </x:c>
      <x:c r="O560" s="3" t="str">
        <x:v>Anexo IX</x:v>
      </x:c>
    </x:row>
    <x:row r="561" ht="34" customHeight="1">
      <x:c r="A561" s="3" t="str">
        <x:v>Junho</x:v>
      </x:c>
      <x:c r="B561" s="3" t="str">
        <x:v>STC</x:v>
      </x:c>
      <x:c r="C561" s="3" t="str">
        <x:v>PRODUÇÃO</x:v>
      </x:c>
      <x:c r="D561" s="3" t="str">
        <x:v>5082000189</x:v>
      </x:c>
      <x:c r="E561" s="9" t="str">
        <x:v>INST RAMAL CONC/MULTIPLEX COMERCIAL STC</x:v>
      </x:c>
      <x:c r="F561" s="3" t="str">
        <x:v>UNIDADE</x:v>
      </x:c>
      <x:c r="G561" s="10" t="n">
        <x:v>22793.417</x:v>
      </x:c>
      <x:c r="H561" s="10" t="n">
        <x:f>IF(G561="","",G561/12)</x:f>
        <x:v>1899.4514166666668</x:v>
      </x:c>
      <x:c r="I561" s="10" t="n">
        <x:v>0</x:v>
      </x:c>
      <x:c r="J561" s="10" t="n">
        <x:f>IF(H561="","",I561-H561)</x:f>
        <x:v>-1899.4514166666668</x:v>
      </x:c>
      <x:c r="K561" s="11" t="n">
        <x:f>IF(H561&gt;0,I561/H561,"")</x:f>
        <x:v>0</x:v>
      </x:c>
      <x:c r="L561" s="12" t="n">
        <x:v>188919.44</x:v>
      </x:c>
      <x:c r="M561" s="12" t="n">
        <x:v>0</x:v>
      </x:c>
      <x:c r="N561" s="12" t="n">
        <x:f>M561-L561</x:f>
        <x:v>-188919.44</x:v>
      </x:c>
      <x:c r="O561" s="3" t="str">
        <x:v>Anexo IX</x:v>
      </x:c>
    </x:row>
    <x:row r="562" ht="34" customHeight="1">
      <x:c r="A562" s="3" t="str">
        <x:v>Junho</x:v>
      </x:c>
      <x:c r="B562" s="3" t="str">
        <x:v>STC</x:v>
      </x:c>
      <x:c r="C562" s="3" t="str">
        <x:v>PRODUÇÃO</x:v>
      </x:c>
      <x:c r="D562" s="3" t="str">
        <x:v>5013300049</x:v>
      </x:c>
      <x:c r="E562" s="9" t="str">
        <x:v>ATEND EMERG MISCEL TECNICA</x:v>
      </x:c>
      <x:c r="F562" s="3" t="str">
        <x:v>UNIDADE</x:v>
      </x:c>
      <x:c r="G562" s="10" t="n">
        <x:v>12185.710000000006</x:v>
      </x:c>
      <x:c r="H562" s="10" t="n">
        <x:f>IF(G562="","",G562/12)</x:f>
        <x:v>1015.4758333333339</x:v>
      </x:c>
      <x:c r="I562" s="10" t="n">
        <x:v>2489</x:v>
      </x:c>
      <x:c r="J562" s="10" t="n">
        <x:f>IF(H562="","",I562-H562)</x:f>
        <x:v>1473.5241666666661</x:v>
      </x:c>
      <x:c r="K562" s="11" t="n">
        <x:f>IF(H562&gt;0,I562/H562,"")</x:f>
        <x:v>2.451067685017942</x:v>
      </x:c>
      <x:c r="L562" s="12" t="n">
        <x:v>133768.63</x:v>
      </x:c>
      <x:c r="M562" s="12" t="n">
        <x:v>327876.01</x:v>
      </x:c>
      <x:c r="N562" s="12" t="n">
        <x:f>M562-L562</x:f>
        <x:v>194107.38</x:v>
      </x:c>
      <x:c r="O562" s="3" t="str">
        <x:v>Anexo IX</x:v>
      </x:c>
    </x:row>
    <x:row r="563" ht="34" customHeight="1">
      <x:c r="A563" s="3" t="str">
        <x:v>Junho</x:v>
      </x:c>
      <x:c r="B563" s="3" t="str">
        <x:v>STC</x:v>
      </x:c>
      <x:c r="C563" s="3" t="str">
        <x:v>PRODUÇÃO</x:v>
      </x:c>
      <x:c r="D563" s="3" t="str">
        <x:v>5013300054</x:v>
      </x:c>
      <x:c r="E563" s="9" t="str">
        <x:v>ATEND EMERG FALTA ENERGIA COLETIVA ALIME</x:v>
      </x:c>
      <x:c r="F563" s="3" t="str">
        <x:v>UNIDADE</x:v>
      </x:c>
      <x:c r="G563" s="10" t="n">
        <x:v>1150.7500000000005</x:v>
      </x:c>
      <x:c r="H563" s="10" t="n">
        <x:f>IF(G563="","",G563/12)</x:f>
        <x:v>95.89583333333337</x:v>
      </x:c>
      <x:c r="I563" s="10" t="n">
        <x:v>14</x:v>
      </x:c>
      <x:c r="J563" s="10" t="n">
        <x:f>IF(H563="","",I563-H563)</x:f>
        <x:v>-81.89583333333337</x:v>
      </x:c>
      <x:c r="K563" s="11" t="n">
        <x:f>IF(H563&gt;0,I563/H563,"")</x:f>
        <x:v>0.14599174451444705</x:v>
      </x:c>
      <x:c r="L563" s="12" t="n">
        <x:v>78628.83</x:v>
      </x:c>
      <x:c r="M563" s="12" t="n">
        <x:v>11479.13</x:v>
      </x:c>
      <x:c r="N563" s="12" t="n">
        <x:f>M563-L563</x:f>
        <x:v>-67149.7</x:v>
      </x:c>
      <x:c r="O563" s="3" t="str">
        <x:v>Anexo IX</x:v>
      </x:c>
    </x:row>
    <x:row r="564" ht="34" customHeight="1">
      <x:c r="A564" s="3" t="str">
        <x:v>Junho</x:v>
      </x:c>
      <x:c r="B564" s="3" t="str">
        <x:v>STC</x:v>
      </x:c>
      <x:c r="C564" s="3" t="str">
        <x:v>PRODUÇÃO</x:v>
      </x:c>
      <x:c r="D564" s="3" t="str">
        <x:v>5082000191</x:v>
      </x:c>
      <x:c r="E564" s="9" t="str">
        <x:v>ACAO PRODUTIVA CONFIRMAC PAG DEBITO STC</x:v>
      </x:c>
      <x:c r="F564" s="3" t="str">
        <x:v>UNIDADE</x:v>
      </x:c>
      <x:c r="G564" s="10" t="n">
        <x:v>14427.391499999998</x:v>
      </x:c>
      <x:c r="H564" s="10" t="n">
        <x:f>IF(G564="","",G564/12)</x:f>
        <x:v>1202.2826249999998</x:v>
      </x:c>
      <x:c r="I564" s="10" t="n">
        <x:v>3290</x:v>
      </x:c>
      <x:c r="J564" s="10" t="n">
        <x:f>IF(H564="","",I564-H564)</x:f>
        <x:v>2087.717375</x:v>
      </x:c>
      <x:c r="K564" s="11" t="n">
        <x:f>IF(H564&gt;0,I564/H564,"")</x:f>
        <x:v>2.7364614039897655</x:v>
      </x:c>
      <x:c r="L564" s="12" t="n">
        <x:v>62939.5</x:v>
      </x:c>
      <x:c r="M564" s="12" t="n">
        <x:v>172231.51</x:v>
      </x:c>
      <x:c r="N564" s="12" t="n">
        <x:f>M564-L564</x:f>
        <x:v>109292.01000000001</x:v>
      </x:c>
      <x:c r="O564" s="3" t="str">
        <x:v>Anexo IX</x:v>
      </x:c>
    </x:row>
    <x:row r="565" ht="34" customHeight="1">
      <x:c r="A565" s="3" t="str">
        <x:v>Junho</x:v>
      </x:c>
      <x:c r="B565" s="3" t="str">
        <x:v>STC</x:v>
      </x:c>
      <x:c r="C565" s="3" t="str">
        <x:v>PRODUÇÃO</x:v>
      </x:c>
      <x:c r="D565" s="3" t="str">
        <x:v>5082000184</x:v>
      </x:c>
      <x:c r="E565" s="9" t="str">
        <x:v>ACAO PRODUTIVA CORTE DISJ STC</x:v>
      </x:c>
      <x:c r="F565" s="3" t="str">
        <x:v>UNIDADE</x:v>
      </x:c>
      <x:c r="G565" s="10" t="n">
        <x:v>17083.40435</x:v>
      </x:c>
      <x:c r="H565" s="10" t="n">
        <x:f>IF(G565="","",G565/12)</x:f>
        <x:v>1423.6170291666667</x:v>
      </x:c>
      <x:c r="I565" s="10" t="n">
        <x:v>0</x:v>
      </x:c>
      <x:c r="J565" s="10" t="n">
        <x:f>IF(H565="","",I565-H565)</x:f>
        <x:v>-1423.6170291666667</x:v>
      </x:c>
      <x:c r="K565" s="11" t="n">
        <x:f>IF(H565&gt;0,I565/H565,"")</x:f>
        <x:v>0</x:v>
      </x:c>
      <x:c r="L565" s="12" t="n">
        <x:v>44715.81</x:v>
      </x:c>
      <x:c r="M565" s="12" t="n">
        <x:v>0</x:v>
      </x:c>
      <x:c r="N565" s="12" t="n">
        <x:f>M565-L565</x:f>
        <x:v>-44715.81</x:v>
      </x:c>
      <x:c r="O565" s="3" t="str">
        <x:v>Anexo IX</x:v>
      </x:c>
    </x:row>
    <x:row r="566" ht="34" customHeight="1">
      <x:c r="A566" s="3" t="str">
        <x:v>Junho</x:v>
      </x:c>
      <x:c r="B566" s="3" t="str">
        <x:v>STC</x:v>
      </x:c>
      <x:c r="C566" s="3" t="str">
        <x:v>PRODUÇÃO</x:v>
      </x:c>
      <x:c r="D566" s="3" t="str">
        <x:v>5082000187</x:v>
      </x:c>
      <x:c r="E566" s="9" t="str">
        <x:v>ACAO PRODUT RELIGACAO BORNE MEDIDOR STC</x:v>
      </x:c>
      <x:c r="F566" s="3" t="str">
        <x:v>UNIDADE</x:v>
      </x:c>
      <x:c r="G566" s="10" t="n">
        <x:v>11396.7085</x:v>
      </x:c>
      <x:c r="H566" s="10" t="n">
        <x:f>IF(G566="","",G566/12)</x:f>
        <x:v>949.7257083333334</x:v>
      </x:c>
      <x:c r="I566" s="10" t="n">
        <x:v>7276</x:v>
      </x:c>
      <x:c r="J566" s="10" t="n">
        <x:f>IF(H566="","",I566-H566)</x:f>
        <x:v>6326.274291666667</x:v>
      </x:c>
      <x:c r="K566" s="11" t="n">
        <x:f>IF(H566&gt;0,I566/H566,"")</x:f>
        <x:v>7.661159360178423</x:v>
      </x:c>
      <x:c r="L566" s="12" t="n">
        <x:v>37286.23</x:v>
      </x:c>
      <x:c r="M566" s="12" t="n">
        <x:v>285655.76</x:v>
      </x:c>
      <x:c r="N566" s="12" t="n">
        <x:f>M566-L566</x:f>
        <x:v>248369.53</x:v>
      </x:c>
      <x:c r="O566" s="3" t="str">
        <x:v>Anexo IX</x:v>
      </x:c>
    </x:row>
    <x:row r="567" ht="34" customHeight="1">
      <x:c r="A567" s="3" t="str">
        <x:v>Junho</x:v>
      </x:c>
      <x:c r="B567" s="3" t="str">
        <x:v>STC</x:v>
      </x:c>
      <x:c r="C567" s="3" t="str">
        <x:v>PRODUÇÃO</x:v>
      </x:c>
      <x:c r="D567" s="3" t="str">
        <x:v>5013300043</x:v>
      </x:c>
      <x:c r="E567" s="9" t="str">
        <x:v>ATEND EMERG NIVEL DE TENSAO</x:v>
      </x:c>
      <x:c r="F567" s="3" t="str">
        <x:v>UNIDADE</x:v>
      </x:c>
      <x:c r="G567" s="10" t="n">
        <x:v>1868.2500000000005</x:v>
      </x:c>
      <x:c r="H567" s="10" t="n">
        <x:f>IF(G567="","",G567/12)</x:f>
        <x:v>155.68750000000003</x:v>
      </x:c>
      <x:c r="I567" s="10" t="n">
        <x:v>160</x:v>
      </x:c>
      <x:c r="J567" s="10" t="n">
        <x:f>IF(H567="","",I567-H567)</x:f>
        <x:v>4.312499999999972</x:v>
      </x:c>
      <x:c r="K567" s="11" t="n">
        <x:f>IF(H567&gt;0,I567/H567,"")</x:f>
        <x:v>1.0276997189883579</x:v>
      </x:c>
      <x:c r="L567" s="12" t="n">
        <x:v>31601.45</x:v>
      </x:c>
      <x:c r="M567" s="12" t="n">
        <x:v>32476.75</x:v>
      </x:c>
      <x:c r="N567" s="12" t="n">
        <x:f>M567-L567</x:f>
        <x:v>875.2999999999993</x:v>
      </x:c>
      <x:c r="O567" s="3" t="str">
        <x:v>Anexo IX</x:v>
      </x:c>
    </x:row>
    <x:row r="568" ht="34" customHeight="1">
      <x:c r="A568" s="3" t="str">
        <x:v>Junho</x:v>
      </x:c>
      <x:c r="B568" s="3" t="str">
        <x:v>STC</x:v>
      </x:c>
      <x:c r="C568" s="3" t="str">
        <x:v>PRODUÇÃO</x:v>
      </x:c>
      <x:c r="D568" s="3" t="str">
        <x:v>5082000185</x:v>
      </x:c>
      <x:c r="E568" s="9" t="str">
        <x:v>ACAO IMPRODUTIVA DE COBRANCA STC</x:v>
      </x:c>
      <x:c r="F568" s="3" t="str">
        <x:v>UNIDADE</x:v>
      </x:c>
      <x:c r="G568" s="10" t="n">
        <x:v>12485.171384678866</x:v>
      </x:c>
      <x:c r="H568" s="10" t="n">
        <x:f>IF(G568="","",G568/12)</x:f>
        <x:v>1040.4309487232388</x:v>
      </x:c>
      <x:c r="I568" s="10" t="n">
        <x:v>1435</x:v>
      </x:c>
      <x:c r="J568" s="10" t="n">
        <x:f>IF(H568="","",I568-H568)</x:f>
        <x:v>394.56905127676123</x:v>
      </x:c>
      <x:c r="K568" s="11" t="n">
        <x:f>IF(H568&gt;0,I568/H568,"")</x:f>
        <x:v>1.3792361730117269</x:v>
      </x:c>
      <x:c r="L568" s="12" t="n">
        <x:v>27228.08</x:v>
      </x:c>
      <x:c r="M568" s="12" t="n">
        <x:v>37553.93</x:v>
      </x:c>
      <x:c r="N568" s="12" t="n">
        <x:f>M568-L568</x:f>
        <x:v>10325.849999999999</x:v>
      </x:c>
      <x:c r="O568" s="3" t="str">
        <x:v>Anexo IX</x:v>
      </x:c>
    </x:row>
    <x:row r="569" ht="34" customHeight="1">
      <x:c r="A569" s="3" t="str">
        <x:v>Junho</x:v>
      </x:c>
      <x:c r="B569" s="3" t="str">
        <x:v>STC</x:v>
      </x:c>
      <x:c r="C569" s="3" t="str">
        <x:v>PRODUÇÃO</x:v>
      </x:c>
      <x:c r="D569" s="3" t="str">
        <x:v>5013300048</x:v>
      </x:c>
      <x:c r="E569" s="9" t="str">
        <x:v>ATEND EMERG MISCEL CONEXAO</x:v>
      </x:c>
      <x:c r="F569" s="3" t="str">
        <x:v>UNIDADE</x:v>
      </x:c>
      <x:c r="G569" s="10" t="n">
        <x:v>3206.500000000001</x:v>
      </x:c>
      <x:c r="H569" s="10" t="n">
        <x:f>IF(G569="","",G569/12)</x:f>
        <x:v>267.2083333333334</x:v>
      </x:c>
      <x:c r="I569" s="10" t="n">
        <x:v>18</x:v>
      </x:c>
      <x:c r="J569" s="10" t="n">
        <x:f>IF(H569="","",I569-H569)</x:f>
        <x:v>-249.20833333333343</x:v>
      </x:c>
      <x:c r="K569" s="11" t="n">
        <x:f>IF(H569&gt;0,I569/H569,"")</x:f>
        <x:v>0.06736316856385464</x:v>
      </x:c>
      <x:c r="L569" s="12" t="n">
        <x:v>7043.61</x:v>
      </x:c>
      <x:c r="M569" s="12" t="n">
        <x:v>474.53</x:v>
      </x:c>
      <x:c r="N569" s="12" t="n">
        <x:f>M569-L569</x:f>
        <x:v>-6569.08</x:v>
      </x:c>
      <x:c r="O569" s="3" t="str">
        <x:v>Anexo IX</x:v>
      </x:c>
    </x:row>
    <x:row r="570" ht="34" customHeight="1">
      <x:c r="A570" s="3" t="str">
        <x:v>Junho</x:v>
      </x:c>
      <x:c r="B570" s="3" t="str">
        <x:v>STC</x:v>
      </x:c>
      <x:c r="C570" s="3" t="str">
        <x:v>PRODUÇÃO</x:v>
      </x:c>
      <x:c r="D570" s="3" t="str">
        <x:v>5082000186</x:v>
      </x:c>
      <x:c r="E570" s="9" t="str">
        <x:v>DESLIGAMENTO A PEDIDO DO CLIENTE STC</x:v>
      </x:c>
      <x:c r="F570" s="3" t="str">
        <x:v>UNIDADE</x:v>
      </x:c>
      <x:c r="G570" s="10" t="n">
        <x:v>1479.5830921084423</x:v>
      </x:c>
      <x:c r="H570" s="10" t="n">
        <x:f>IF(G570="","",G570/12)</x:f>
        <x:v>123.29859100903685</x:v>
      </x:c>
      <x:c r="I570" s="10" t="n">
        <x:v>134</x:v>
      </x:c>
      <x:c r="J570" s="10" t="n">
        <x:f>IF(H570="","",I570-H570)</x:f>
        <x:v>10.701408990963145</x:v>
      </x:c>
      <x:c r="K570" s="11" t="n">
        <x:f>IF(H570&gt;0,I570/H570,"")</x:f>
        <x:v>1.086792630016176</x:v>
      </x:c>
      <x:c r="L570" s="12" t="n">
        <x:v>4840.7</x:v>
      </x:c>
      <x:c r="M570" s="12" t="n">
        <x:v>5260.82</x:v>
      </x:c>
      <x:c r="N570" s="12" t="n">
        <x:f>M570-L570</x:f>
        <x:v>420.1199999999999</x:v>
      </x:c>
      <x:c r="O570" s="3" t="str">
        <x:v>Anexo IX</x:v>
      </x:c>
    </x:row>
    <x:row r="571" ht="34" customHeight="1">
      <x:c r="A571" s="3" t="str">
        <x:v>Junho</x:v>
      </x:c>
      <x:c r="B571" s="3" t="str">
        <x:v>STC</x:v>
      </x:c>
      <x:c r="C571" s="3" t="str">
        <x:v>PRODUÇÃO</x:v>
      </x:c>
      <x:c r="D571" s="3" t="str">
        <x:v>5025300406</x:v>
      </x:c>
      <x:c r="E571" s="9" t="str">
        <x:v>ATEND EMERG ESPACADOR/AFAST REDE PRI/SEC</x:v>
      </x:c>
      <x:c r="F571" s="3" t="str">
        <x:v>CONJUNTO</x:v>
      </x:c>
      <x:c r="G571" s="10" t="n">
        <x:v>0</x:v>
      </x:c>
      <x:c r="H571" s="10" t="str">
        <x:f>IF(G571="","",G571/12)</x:f>
      </x:c>
      <x:c r="I571" s="10" t="n">
        <x:v>0</x:v>
      </x:c>
      <x:c r="J571" s="10" t="str">
        <x:f>IF(H571="","",I571-H571)</x:f>
      </x:c>
      <x:c r="K571" s="11" t="str">
        <x:f>IF(H571&gt;0,I571/H571,"")</x:f>
      </x:c>
      <x:c r="L571" s="12" t="n">
        <x:v>0</x:v>
      </x:c>
      <x:c r="M571" s="12" t="n">
        <x:v>0</x:v>
      </x:c>
      <x:c r="N571" s="12" t="n">
        <x:f>M571-L571</x:f>
        <x:v>0</x:v>
      </x:c>
      <x:c r="O571" s="3" t="str">
        <x:v>Anexo IX</x:v>
      </x:c>
    </x:row>
    <x:row r="572" ht="34" customHeight="1">
      <x:c r="A572" s="3" t="str">
        <x:v>Junho</x:v>
      </x:c>
      <x:c r="B572" s="3" t="str">
        <x:v>STC</x:v>
      </x:c>
      <x:c r="C572" s="3" t="str">
        <x:v>PRODUÇÃO</x:v>
      </x:c>
      <x:c r="D572" s="3" t="str">
        <x:v>5015000024</x:v>
      </x:c>
      <x:c r="E572" s="9" t="str">
        <x:v>INST RAMAL DE CONEXAO CONC/MULTIPLEX SRD</x:v>
      </x:c>
      <x:c r="F572" s="3" t="str">
        <x:v>UNIDADE</x:v>
      </x:c>
      <x:c r="G572" s="10" t="n">
        <x:v>0</x:v>
      </x:c>
      <x:c r="H572" s="10" t="str">
        <x:f>IF(G572="","",G572/12)</x:f>
      </x:c>
      <x:c r="I572" s="10" t="n">
        <x:v>0</x:v>
      </x:c>
      <x:c r="J572" s="10" t="str">
        <x:f>IF(H572="","",I572-H572)</x:f>
      </x:c>
      <x:c r="K572" s="11" t="str">
        <x:f>IF(H572&gt;0,I572/H572,"")</x:f>
      </x:c>
      <x:c r="L572" s="12" t="n">
        <x:v>0</x:v>
      </x:c>
      <x:c r="M572" s="12" t="n">
        <x:v>0</x:v>
      </x:c>
      <x:c r="N572" s="12" t="n">
        <x:f>M572-L572</x:f>
        <x:v>0</x:v>
      </x:c>
      <x:c r="O572" s="3" t="str">
        <x:v>Anexo IX</x:v>
      </x:c>
    </x:row>
    <x:row r="573" ht="34" customHeight="1">
      <x:c r="A573" s="3" t="str">
        <x:v>Junho</x:v>
      </x:c>
      <x:c r="B573" s="3" t="str">
        <x:v>STC</x:v>
      </x:c>
      <x:c r="C573" s="3" t="str">
        <x:v>PRODUÇÃO</x:v>
      </x:c>
      <x:c r="D573" s="3" t="str">
        <x:v>5015000023</x:v>
      </x:c>
      <x:c r="E573" s="9" t="str">
        <x:v>RET RAMAL DE CONEXAO CONC/MULTIPLEX SRD</x:v>
      </x:c>
      <x:c r="F573" s="3" t="str">
        <x:v>UNIDADE</x:v>
      </x:c>
      <x:c r="G573" s="10" t="n">
        <x:v>0</x:v>
      </x:c>
      <x:c r="H573" s="10" t="str">
        <x:f>IF(G573="","",G573/12)</x:f>
      </x:c>
      <x:c r="I573" s="10" t="n">
        <x:v>0</x:v>
      </x:c>
      <x:c r="J573" s="10" t="str">
        <x:f>IF(H573="","",I573-H573)</x:f>
      </x:c>
      <x:c r="K573" s="11" t="str">
        <x:f>IF(H573&gt;0,I573/H573,"")</x:f>
      </x:c>
      <x:c r="L573" s="12" t="n">
        <x:v>0</x:v>
      </x:c>
      <x:c r="M573" s="12" t="n">
        <x:v>0</x:v>
      </x:c>
      <x:c r="N573" s="12" t="n">
        <x:f>M573-L573</x:f>
        <x:v>0</x:v>
      </x:c>
      <x:c r="O573" s="3" t="str">
        <x:v>Anexo IX</x:v>
      </x:c>
    </x:row>
    <x:row r="574" ht="34" customHeight="1">
      <x:c r="A574" s="3" t="str">
        <x:v>Junho</x:v>
      </x:c>
      <x:c r="B574" s="3" t="str">
        <x:v>STC</x:v>
      </x:c>
      <x:c r="C574" s="3" t="str">
        <x:v>PRODUÇÃO</x:v>
      </x:c>
      <x:c r="D574" s="3" t="str">
        <x:v>5024000083</x:v>
      </x:c>
      <x:c r="E574" s="9" t="str">
        <x:v>INST CONEXAO RAMAL DE CONEXAO SRD</x:v>
      </x:c>
      <x:c r="F574" s="3" t="str">
        <x:v>UNIDADE</x:v>
      </x:c>
      <x:c r="G574" s="10" t="n">
        <x:v>0</x:v>
      </x:c>
      <x:c r="H574" s="10" t="str">
        <x:f>IF(G574="","",G574/12)</x:f>
      </x:c>
      <x:c r="I574" s="10" t="n">
        <x:v>0</x:v>
      </x:c>
      <x:c r="J574" s="10" t="str">
        <x:f>IF(H574="","",I574-H574)</x:f>
      </x:c>
      <x:c r="K574" s="11" t="str">
        <x:f>IF(H574&gt;0,I574/H574,"")</x:f>
      </x:c>
      <x:c r="L574" s="12" t="n">
        <x:v>0</x:v>
      </x:c>
      <x:c r="M574" s="12" t="n">
        <x:v>0</x:v>
      </x:c>
      <x:c r="N574" s="12" t="n">
        <x:f>M574-L574</x:f>
        <x:v>0</x:v>
      </x:c>
      <x:c r="O574" s="3" t="str">
        <x:v>Anexo IX</x:v>
      </x:c>
    </x:row>
    <x:row r="575" ht="34" customHeight="1">
      <x:c r="A575" s="3" t="str">
        <x:v>Junho</x:v>
      </x:c>
      <x:c r="B575" s="3" t="str">
        <x:v>STC</x:v>
      </x:c>
      <x:c r="C575" s="3" t="str">
        <x:v>PRODUÇÃO</x:v>
      </x:c>
      <x:c r="D575" s="3" t="str">
        <x:v>5024000084</x:v>
      </x:c>
      <x:c r="E575" s="9" t="str">
        <x:v>RET CONEXAO RAMAL DE CONEXAO SRD</x:v>
      </x:c>
      <x:c r="F575" s="3" t="str">
        <x:v>UNIDADE</x:v>
      </x:c>
      <x:c r="G575" s="10" t="n">
        <x:v>0</x:v>
      </x:c>
      <x:c r="H575" s="10" t="str">
        <x:f>IF(G575="","",G575/12)</x:f>
      </x:c>
      <x:c r="I575" s="10" t="n">
        <x:v>0</x:v>
      </x:c>
      <x:c r="J575" s="10" t="str">
        <x:f>IF(H575="","",I575-H575)</x:f>
      </x:c>
      <x:c r="K575" s="11" t="str">
        <x:f>IF(H575&gt;0,I575/H575,"")</x:f>
      </x:c>
      <x:c r="L575" s="12" t="n">
        <x:v>0</x:v>
      </x:c>
      <x:c r="M575" s="12" t="n">
        <x:v>0</x:v>
      </x:c>
      <x:c r="N575" s="12" t="n">
        <x:f>M575-L575</x:f>
        <x:v>0</x:v>
      </x:c>
      <x:c r="O575" s="3" t="str">
        <x:v>Anexo IX</x:v>
      </x:c>
    </x:row>
    <x:row r="576" ht="34" customHeight="1">
      <x:c r="A576" s="3" t="str">
        <x:v>Junho</x:v>
      </x:c>
      <x:c r="B576" s="3" t="str">
        <x:v>STC</x:v>
      </x:c>
      <x:c r="C576" s="3" t="str">
        <x:v>PRODUÇÃO</x:v>
      </x:c>
      <x:c r="D576" s="3" t="str">
        <x:v>5015000019</x:v>
      </x:c>
      <x:c r="E576" s="9" t="str">
        <x:v>RET COND NU ALUMINIO &lt;= 1/0 SRD</x:v>
      </x:c>
      <x:c r="F576" s="3" t="str">
        <x:v>METRO</x:v>
      </x:c>
      <x:c r="G576" s="10" t="n">
        <x:v>0</x:v>
      </x:c>
      <x:c r="H576" s="10" t="str">
        <x:f>IF(G576="","",G576/12)</x:f>
      </x:c>
      <x:c r="I576" s="10" t="n">
        <x:v>0</x:v>
      </x:c>
      <x:c r="J576" s="10" t="str">
        <x:f>IF(H576="","",I576-H576)</x:f>
      </x:c>
      <x:c r="K576" s="11" t="str">
        <x:f>IF(H576&gt;0,I576/H576,"")</x:f>
      </x:c>
      <x:c r="L576" s="12" t="n">
        <x:v>0</x:v>
      </x:c>
      <x:c r="M576" s="12" t="n">
        <x:v>0</x:v>
      </x:c>
      <x:c r="N576" s="12" t="n">
        <x:f>M576-L576</x:f>
        <x:v>0</x:v>
      </x:c>
      <x:c r="O576" s="3" t="str">
        <x:v>Anexo IX</x:v>
      </x:c>
    </x:row>
    <x:row r="577" ht="34" customHeight="1">
      <x:c r="A577" s="3" t="str">
        <x:v>Junho</x:v>
      </x:c>
      <x:c r="B577" s="3" t="str">
        <x:v>STC</x:v>
      </x:c>
      <x:c r="C577" s="3" t="str">
        <x:v>PRODUÇÃO</x:v>
      </x:c>
      <x:c r="D577" s="3" t="str">
        <x:v>5026000057</x:v>
      </x:c>
      <x:c r="E577" s="9" t="str">
        <x:v>PODA ARV MEDIO PT &gt;6&lt;12M LATER 2ML SRD</x:v>
      </x:c>
      <x:c r="F577" s="3" t="str">
        <x:v>UNIDADE</x:v>
      </x:c>
      <x:c r="G577" s="10" t="n">
        <x:v>0</x:v>
      </x:c>
      <x:c r="H577" s="10" t="str">
        <x:f>IF(G577="","",G577/12)</x:f>
      </x:c>
      <x:c r="I577" s="10" t="n">
        <x:v>0</x:v>
      </x:c>
      <x:c r="J577" s="10" t="str">
        <x:f>IF(H577="","",I577-H577)</x:f>
      </x:c>
      <x:c r="K577" s="11" t="str">
        <x:f>IF(H577&gt;0,I577/H577,"")</x:f>
      </x:c>
      <x:c r="L577" s="12" t="n">
        <x:v>0</x:v>
      </x:c>
      <x:c r="M577" s="12" t="n">
        <x:v>0</x:v>
      </x:c>
      <x:c r="N577" s="12" t="n">
        <x:f>M577-L577</x:f>
        <x:v>0</x:v>
      </x:c>
      <x:c r="O577" s="3" t="str">
        <x:v>Anexo IX</x:v>
      </x:c>
    </x:row>
    <x:row r="578" ht="34" customHeight="1">
      <x:c r="A578" s="3" t="str">
        <x:v>Junho</x:v>
      </x:c>
      <x:c r="B578" s="3" t="str">
        <x:v>STC</x:v>
      </x:c>
      <x:c r="C578" s="3" t="str">
        <x:v>PRODUÇÃO</x:v>
      </x:c>
      <x:c r="D578" s="3" t="str">
        <x:v>5082000180</x:v>
      </x:c>
      <x:c r="E578" s="9" t="str">
        <x:v>ACAO PRODUTIVA CORTE BORNE MEDIDOR STC</x:v>
      </x:c>
      <x:c r="F578" s="3" t="str">
        <x:v>UNIDADE</x:v>
      </x:c>
      <x:c r="G578" s="10" t="n">
        <x:v>0</x:v>
      </x:c>
      <x:c r="H578" s="10" t="str">
        <x:f>IF(G578="","",G578/12)</x:f>
      </x:c>
      <x:c r="I578" s="10" t="n">
        <x:v>19515</x:v>
      </x:c>
      <x:c r="J578" s="10" t="str">
        <x:f>IF(H578="","",I578-H578)</x:f>
      </x:c>
      <x:c r="K578" s="11" t="str">
        <x:f>IF(H578&gt;0,I578/H578,"")</x:f>
      </x:c>
      <x:c r="L578" s="12" t="n">
        <x:v>0</x:v>
      </x:c>
      <x:c r="M578" s="12" t="n">
        <x:v>766158.95</x:v>
      </x:c>
      <x:c r="N578" s="12" t="n">
        <x:f>M578-L578</x:f>
        <x:v>766158.95</x:v>
      </x:c>
      <x:c r="O578" s="3" t="str">
        <x:v>Anexo IX</x:v>
      </x:c>
    </x:row>
    <x:row r="579" ht="34" customHeight="1">
      <x:c r="A579" s="3" t="str">
        <x:v>Junho</x:v>
      </x:c>
      <x:c r="B579" s="3" t="str">
        <x:v>STC</x:v>
      </x:c>
      <x:c r="C579" s="3" t="str">
        <x:v>PRODUÇÃO</x:v>
      </x:c>
      <x:c r="D579" s="3" t="str">
        <x:v>5082000268</x:v>
      </x:c>
      <x:c r="E579" s="9" t="str">
        <x:v>ACAO PRODUTIVA CORTE SOLO/POSTE STC</x:v>
      </x:c>
      <x:c r="F579" s="3" t="str">
        <x:v>UNIDADE</x:v>
      </x:c>
      <x:c r="G579" s="10" t="n">
        <x:v>0</x:v>
      </x:c>
      <x:c r="H579" s="10" t="str">
        <x:f>IF(G579="","",G579/12)</x:f>
      </x:c>
      <x:c r="I579" s="10" t="n">
        <x:v>0</x:v>
      </x:c>
      <x:c r="J579" s="10" t="str">
        <x:f>IF(H579="","",I579-H579)</x:f>
      </x:c>
      <x:c r="K579" s="11" t="str">
        <x:f>IF(H579&gt;0,I579/H579,"")</x:f>
      </x:c>
      <x:c r="L579" s="12" t="n">
        <x:v>0</x:v>
      </x:c>
      <x:c r="M579" s="12" t="n">
        <x:v>0</x:v>
      </x:c>
      <x:c r="N579" s="12" t="n">
        <x:f>M579-L579</x:f>
        <x:v>0</x:v>
      </x:c>
      <x:c r="O579" s="3" t="str">
        <x:v>Anexo IX</x:v>
      </x:c>
    </x:row>
    <x:row r="580" ht="34" customHeight="1">
      <x:c r="A580" s="3" t="str">
        <x:v>Junho</x:v>
      </x:c>
      <x:c r="B580" s="3" t="str">
        <x:v>STC</x:v>
      </x:c>
      <x:c r="C580" s="3" t="str">
        <x:v>PRODUÇÃO</x:v>
      </x:c>
      <x:c r="D580" s="3" t="str">
        <x:v>5082000183</x:v>
      </x:c>
      <x:c r="E580" s="9" t="str">
        <x:v>RET MEDIDOR ELETRONICO COMERCIAL STC</x:v>
      </x:c>
      <x:c r="F580" s="3" t="str">
        <x:v>UNIDADE</x:v>
      </x:c>
      <x:c r="G580" s="10" t="n">
        <x:v>0</x:v>
      </x:c>
      <x:c r="H580" s="10" t="str">
        <x:f>IF(G580="","",G580/12)</x:f>
      </x:c>
      <x:c r="I580" s="10" t="n">
        <x:v>0</x:v>
      </x:c>
      <x:c r="J580" s="10" t="str">
        <x:f>IF(H580="","",I580-H580)</x:f>
      </x:c>
      <x:c r="K580" s="11" t="str">
        <x:f>IF(H580&gt;0,I580/H580,"")</x:f>
      </x:c>
      <x:c r="L580" s="12" t="n">
        <x:v>0</x:v>
      </x:c>
      <x:c r="M580" s="12" t="n">
        <x:v>0</x:v>
      </x:c>
      <x:c r="N580" s="12" t="n">
        <x:f>M580-L580</x:f>
        <x:v>0</x:v>
      </x:c>
      <x:c r="O580" s="3" t="str">
        <x:v>Anexo IX</x:v>
      </x:c>
    </x:row>
    <x:row r="581" ht="34" customHeight="1">
      <x:c r="A581" s="3" t="str">
        <x:v>Junho</x:v>
      </x:c>
      <x:c r="B581" s="3" t="str">
        <x:v>STC</x:v>
      </x:c>
      <x:c r="C581" s="3" t="str">
        <x:v>PRODUÇÃO</x:v>
      </x:c>
      <x:c r="D581" s="3" t="str">
        <x:v>5011400001</x:v>
      </x:c>
      <x:c r="E581" s="9" t="str">
        <x:v>ACAO PRODUTIVA CORTE CHAVE GRUPO A STC</x:v>
      </x:c>
      <x:c r="F581" s="3" t="str">
        <x:v>UNIDADE</x:v>
      </x:c>
      <x:c r="G581" s="10" t="n">
        <x:v>0</x:v>
      </x:c>
      <x:c r="H581" s="10" t="str">
        <x:f>IF(G581="","",G581/12)</x:f>
      </x:c>
      <x:c r="I581" s="10" t="n">
        <x:v>0</x:v>
      </x:c>
      <x:c r="J581" s="10" t="str">
        <x:f>IF(H581="","",I581-H581)</x:f>
      </x:c>
      <x:c r="K581" s="11" t="str">
        <x:f>IF(H581&gt;0,I581/H581,"")</x:f>
      </x:c>
      <x:c r="L581" s="12" t="n">
        <x:v>0</x:v>
      </x:c>
      <x:c r="M581" s="12" t="n">
        <x:v>0</x:v>
      </x:c>
      <x:c r="N581" s="12" t="n">
        <x:f>M581-L581</x:f>
        <x:v>0</x:v>
      </x:c>
      <x:c r="O581" s="3" t="str">
        <x:v>Anexo IX</x:v>
      </x:c>
    </x:row>
    <x:row r="582" ht="34" customHeight="1">
      <x:c r="A582" s="3" t="str">
        <x:v>Junho</x:v>
      </x:c>
      <x:c r="B582" s="3" t="str">
        <x:v>STC</x:v>
      </x:c>
      <x:c r="C582" s="3" t="str">
        <x:v>PRODUÇÃO</x:v>
      </x:c>
      <x:c r="D582" s="3" t="str">
        <x:v>5082000269</x:v>
      </x:c>
      <x:c r="E582" s="9" t="str">
        <x:v>ACAO PRODUTIVA RELIGACAO SOLO/POSTE STC</x:v>
      </x:c>
      <x:c r="F582" s="3" t="str">
        <x:v>UNIDADE</x:v>
      </x:c>
      <x:c r="G582" s="10" t="n">
        <x:v>0</x:v>
      </x:c>
      <x:c r="H582" s="10" t="str">
        <x:f>IF(G582="","",G582/12)</x:f>
      </x:c>
      <x:c r="I582" s="10" t="n">
        <x:v>0</x:v>
      </x:c>
      <x:c r="J582" s="10" t="str">
        <x:f>IF(H582="","",I582-H582)</x:f>
      </x:c>
      <x:c r="K582" s="11" t="str">
        <x:f>IF(H582&gt;0,I582/H582,"")</x:f>
      </x:c>
      <x:c r="L582" s="12" t="n">
        <x:v>0</x:v>
      </x:c>
      <x:c r="M582" s="12" t="n">
        <x:v>0</x:v>
      </x:c>
      <x:c r="N582" s="12" t="n">
        <x:f>M582-L582</x:f>
        <x:v>0</x:v>
      </x:c>
      <x:c r="O582" s="3" t="str">
        <x:v>Anexo IX</x:v>
      </x:c>
    </x:row>
    <x:row r="583" ht="34" customHeight="1">
      <x:c r="A583" s="3" t="str">
        <x:v>Junho</x:v>
      </x:c>
      <x:c r="B583" s="3" t="str">
        <x:v>STC</x:v>
      </x:c>
      <x:c r="C583" s="3" t="str">
        <x:v>PRODUÇÃO</x:v>
      </x:c>
      <x:c r="D583" s="3" t="str">
        <x:v>5081000021</x:v>
      </x:c>
      <x:c r="E583" s="9" t="str">
        <x:v>ACAO PRODUTIVA RELIGACAO DISJ STC</x:v>
      </x:c>
      <x:c r="F583" s="3" t="str">
        <x:v>UNIDADE</x:v>
      </x:c>
      <x:c r="G583" s="10" t="n">
        <x:v>0</x:v>
      </x:c>
      <x:c r="H583" s="10" t="str">
        <x:f>IF(G583="","",G583/12)</x:f>
      </x:c>
      <x:c r="I583" s="10" t="n">
        <x:v>139</x:v>
      </x:c>
      <x:c r="J583" s="10" t="str">
        <x:f>IF(H583="","",I583-H583)</x:f>
      </x:c>
      <x:c r="K583" s="11" t="str">
        <x:f>IF(H583&gt;0,I583/H583,"")</x:f>
      </x:c>
      <x:c r="L583" s="12" t="n">
        <x:v>0</x:v>
      </x:c>
      <x:c r="M583" s="12" t="n">
        <x:v>4365.99</x:v>
      </x:c>
      <x:c r="N583" s="12" t="n">
        <x:f>M583-L583</x:f>
        <x:v>4365.99</x:v>
      </x:c>
      <x:c r="O583" s="3" t="str">
        <x:v>Anexo IX</x:v>
      </x:c>
    </x:row>
    <x:row r="584" ht="34" customHeight="1">
      <x:c r="A584" s="3" t="str">
        <x:v>Junho</x:v>
      </x:c>
      <x:c r="B584" s="3" t="str">
        <x:v>STC</x:v>
      </x:c>
      <x:c r="C584" s="3" t="str">
        <x:v>PRODUÇÃO</x:v>
      </x:c>
      <x:c r="D584" s="3" t="str">
        <x:v>5012400001</x:v>
      </x:c>
      <x:c r="E584" s="9" t="str">
        <x:v>ACAO PRODUTIVA RELIGA CHAVE GRUPO A STC</x:v>
      </x:c>
      <x:c r="F584" s="3" t="str">
        <x:v>UNIDADE</x:v>
      </x:c>
      <x:c r="G584" s="10" t="n">
        <x:v>0</x:v>
      </x:c>
      <x:c r="H584" s="10" t="str">
        <x:f>IF(G584="","",G584/12)</x:f>
      </x:c>
      <x:c r="I584" s="10" t="n">
        <x:v>0</x:v>
      </x:c>
      <x:c r="J584" s="10" t="str">
        <x:f>IF(H584="","",I584-H584)</x:f>
      </x:c>
      <x:c r="K584" s="11" t="str">
        <x:f>IF(H584&gt;0,I584/H584,"")</x:f>
      </x:c>
      <x:c r="L584" s="12" t="n">
        <x:v>0</x:v>
      </x:c>
      <x:c r="M584" s="12" t="n">
        <x:v>0</x:v>
      </x:c>
      <x:c r="N584" s="12" t="n">
        <x:f>M584-L584</x:f>
        <x:v>0</x:v>
      </x:c>
      <x:c r="O584" s="3" t="str">
        <x:v>Anexo IX</x:v>
      </x:c>
    </x:row>
    <x:row r="585" ht="34" customHeight="1">
      <x:c r="A585" s="3" t="str">
        <x:v>Junho</x:v>
      </x:c>
      <x:c r="B585" s="3" t="str">
        <x:v>STC</x:v>
      </x:c>
      <x:c r="C585" s="3" t="str">
        <x:v>PRODUÇÃO</x:v>
      </x:c>
      <x:c r="D585" s="3" t="str">
        <x:v>5082000224</x:v>
      </x:c>
      <x:c r="E585" s="9" t="str">
        <x:v>INST CAIXA MEDICAO/PROTECAO NO POSTE STC</x:v>
      </x:c>
      <x:c r="F585" s="3" t="str">
        <x:v>UNIDADE</x:v>
      </x:c>
      <x:c r="G585" s="10" t="n">
        <x:v>0</x:v>
      </x:c>
      <x:c r="H585" s="10" t="str">
        <x:f>IF(G585="","",G585/12)</x:f>
      </x:c>
      <x:c r="I585" s="10" t="n">
        <x:v>0</x:v>
      </x:c>
      <x:c r="J585" s="10" t="str">
        <x:f>IF(H585="","",I585-H585)</x:f>
      </x:c>
      <x:c r="K585" s="11" t="str">
        <x:f>IF(H585&gt;0,I585/H585,"")</x:f>
      </x:c>
      <x:c r="L585" s="12" t="n">
        <x:v>0</x:v>
      </x:c>
      <x:c r="M585" s="12" t="n">
        <x:v>0</x:v>
      </x:c>
      <x:c r="N585" s="12" t="n">
        <x:f>M585-L585</x:f>
        <x:v>0</x:v>
      </x:c>
      <x:c r="O585" s="3" t="str">
        <x:v>Anexo IX</x:v>
      </x:c>
    </x:row>
    <x:row r="586" ht="34" customHeight="1">
      <x:c r="A586" s="3" t="str">
        <x:v>Junho</x:v>
      </x:c>
      <x:c r="B586" s="3" t="str">
        <x:v>STC</x:v>
      </x:c>
      <x:c r="C586" s="3" t="str">
        <x:v>PRODUÇÃO</x:v>
      </x:c>
      <x:c r="D586" s="3" t="str">
        <x:v>5082000225</x:v>
      </x:c>
      <x:c r="E586" s="9" t="str">
        <x:v>RET CAIXA MEDICAO/PROTECAO NO POSTE STC</x:v>
      </x:c>
      <x:c r="F586" s="3" t="str">
        <x:v>UNIDADE</x:v>
      </x:c>
      <x:c r="G586" s="10" t="n">
        <x:v>0</x:v>
      </x:c>
      <x:c r="H586" s="10" t="str">
        <x:f>IF(G586="","",G586/12)</x:f>
      </x:c>
      <x:c r="I586" s="10" t="n">
        <x:v>0</x:v>
      </x:c>
      <x:c r="J586" s="10" t="str">
        <x:f>IF(H586="","",I586-H586)</x:f>
      </x:c>
      <x:c r="K586" s="11" t="str">
        <x:f>IF(H586&gt;0,I586/H586,"")</x:f>
      </x:c>
      <x:c r="L586" s="12" t="n">
        <x:v>0</x:v>
      </x:c>
      <x:c r="M586" s="12" t="n">
        <x:v>0</x:v>
      </x:c>
      <x:c r="N586" s="12" t="n">
        <x:f>M586-L586</x:f>
        <x:v>0</x:v>
      </x:c>
      <x:c r="O586" s="3" t="str">
        <x:v>Anexo IX</x:v>
      </x:c>
    </x:row>
    <x:row r="587" ht="34" customHeight="1">
      <x:c r="A587" s="3" t="str">
        <x:v>Junho</x:v>
      </x:c>
      <x:c r="B587" s="3" t="str">
        <x:v>STC</x:v>
      </x:c>
      <x:c r="C587" s="3" t="str">
        <x:v>PRODUÇÃO</x:v>
      </x:c>
      <x:c r="D587" s="3" t="str">
        <x:v>5082000226</x:v>
      </x:c>
      <x:c r="E587" s="9" t="str">
        <x:v>INST CAIXA MEDICAO C/ SIST CP PAREDE STC</x:v>
      </x:c>
      <x:c r="F587" s="3" t="str">
        <x:v>UNIDADE</x:v>
      </x:c>
      <x:c r="G587" s="10" t="n">
        <x:v>0</x:v>
      </x:c>
      <x:c r="H587" s="10" t="str">
        <x:f>IF(G587="","",G587/12)</x:f>
      </x:c>
      <x:c r="I587" s="10" t="n">
        <x:v>0</x:v>
      </x:c>
      <x:c r="J587" s="10" t="str">
        <x:f>IF(H587="","",I587-H587)</x:f>
      </x:c>
      <x:c r="K587" s="11" t="str">
        <x:f>IF(H587&gt;0,I587/H587,"")</x:f>
      </x:c>
      <x:c r="L587" s="12" t="n">
        <x:v>0</x:v>
      </x:c>
      <x:c r="M587" s="12" t="n">
        <x:v>0</x:v>
      </x:c>
      <x:c r="N587" s="12" t="n">
        <x:f>M587-L587</x:f>
        <x:v>0</x:v>
      </x:c>
      <x:c r="O587" s="3" t="str">
        <x:v>Anexo IX</x:v>
      </x:c>
    </x:row>
    <x:row r="588" ht="34" customHeight="1">
      <x:c r="A588" s="3" t="str">
        <x:v>Junho</x:v>
      </x:c>
      <x:c r="B588" s="3" t="str">
        <x:v>STC</x:v>
      </x:c>
      <x:c r="C588" s="3" t="str">
        <x:v>PRODUÇÃO</x:v>
      </x:c>
      <x:c r="D588" s="3" t="str">
        <x:v>5082000227</x:v>
      </x:c>
      <x:c r="E588" s="9" t="str">
        <x:v>RET CAIXA MEDICAO C/ ACESSOR PAREDE STC</x:v>
      </x:c>
      <x:c r="F588" s="3" t="str">
        <x:v>UNIDADE</x:v>
      </x:c>
      <x:c r="G588" s="10" t="n">
        <x:v>0</x:v>
      </x:c>
      <x:c r="H588" s="10" t="str">
        <x:f>IF(G588="","",G588/12)</x:f>
      </x:c>
      <x:c r="I588" s="10" t="n">
        <x:v>0</x:v>
      </x:c>
      <x:c r="J588" s="10" t="str">
        <x:f>IF(H588="","",I588-H588)</x:f>
      </x:c>
      <x:c r="K588" s="11" t="str">
        <x:f>IF(H588&gt;0,I588/H588,"")</x:f>
      </x:c>
      <x:c r="L588" s="12" t="n">
        <x:v>0</x:v>
      </x:c>
      <x:c r="M588" s="12" t="n">
        <x:v>0</x:v>
      </x:c>
      <x:c r="N588" s="12" t="n">
        <x:f>M588-L588</x:f>
        <x:v>0</x:v>
      </x:c>
      <x:c r="O588" s="3" t="str">
        <x:v>Anexo IX</x:v>
      </x:c>
    </x:row>
    <x:row r="589" ht="34" customHeight="1">
      <x:c r="A589" s="3" t="str">
        <x:v>Junho</x:v>
      </x:c>
      <x:c r="B589" s="3" t="str">
        <x:v>STC</x:v>
      </x:c>
      <x:c r="C589" s="3" t="str">
        <x:v>PRODUÇÃO</x:v>
      </x:c>
      <x:c r="D589" s="3" t="str">
        <x:v>5082000192</x:v>
      </x:c>
      <x:c r="E589" s="9" t="str">
        <x:v>INST PADRAO ENTRADA COMPLETO STC</x:v>
      </x:c>
      <x:c r="F589" s="3" t="str">
        <x:v>UNIDADE</x:v>
      </x:c>
      <x:c r="G589" s="10" t="n">
        <x:v>0</x:v>
      </x:c>
      <x:c r="H589" s="10" t="str">
        <x:f>IF(G589="","",G589/12)</x:f>
      </x:c>
      <x:c r="I589" s="10" t="n">
        <x:v>0</x:v>
      </x:c>
      <x:c r="J589" s="10" t="str">
        <x:f>IF(H589="","",I589-H589)</x:f>
      </x:c>
      <x:c r="K589" s="11" t="str">
        <x:f>IF(H589&gt;0,I589/H589,"")</x:f>
      </x:c>
      <x:c r="L589" s="12" t="n">
        <x:v>0</x:v>
      </x:c>
      <x:c r="M589" s="12" t="n">
        <x:v>0</x:v>
      </x:c>
      <x:c r="N589" s="12" t="n">
        <x:f>M589-L589</x:f>
        <x:v>0</x:v>
      </x:c>
      <x:c r="O589" s="3" t="str">
        <x:v>Anexo IX</x:v>
      </x:c>
    </x:row>
    <x:row r="590" ht="34" customHeight="1">
      <x:c r="A590" s="3" t="str">
        <x:v>Junho</x:v>
      </x:c>
      <x:c r="B590" s="3" t="str">
        <x:v>STC</x:v>
      </x:c>
      <x:c r="C590" s="3" t="str">
        <x:v>PRODUÇÃO</x:v>
      </x:c>
      <x:c r="D590" s="3" t="str">
        <x:v>5082000193</x:v>
      </x:c>
      <x:c r="E590" s="9" t="str">
        <x:v>RET PADRAO ENTRADA COMPLETO STC</x:v>
      </x:c>
      <x:c r="F590" s="3" t="str">
        <x:v>UNIDADE</x:v>
      </x:c>
      <x:c r="G590" s="10" t="n">
        <x:v>0</x:v>
      </x:c>
      <x:c r="H590" s="10" t="str">
        <x:f>IF(G590="","",G590/12)</x:f>
      </x:c>
      <x:c r="I590" s="10" t="n">
        <x:v>0</x:v>
      </x:c>
      <x:c r="J590" s="10" t="str">
        <x:f>IF(H590="","",I590-H590)</x:f>
      </x:c>
      <x:c r="K590" s="11" t="str">
        <x:f>IF(H590&gt;0,I590/H590,"")</x:f>
      </x:c>
      <x:c r="L590" s="12" t="n">
        <x:v>0</x:v>
      </x:c>
      <x:c r="M590" s="12" t="n">
        <x:v>0</x:v>
      </x:c>
      <x:c r="N590" s="12" t="n">
        <x:f>M590-L590</x:f>
        <x:v>0</x:v>
      </x:c>
      <x:c r="O590" s="3" t="str">
        <x:v>Anexo IX</x:v>
      </x:c>
    </x:row>
    <x:row r="591" ht="34" customHeight="1">
      <x:c r="A591" s="3" t="str">
        <x:v>Junho</x:v>
      </x:c>
      <x:c r="B591" s="3" t="str">
        <x:v>STC</x:v>
      </x:c>
      <x:c r="C591" s="3" t="str">
        <x:v>PRODUÇÃO</x:v>
      </x:c>
      <x:c r="D591" s="3" t="str">
        <x:v>5082000194</x:v>
      </x:c>
      <x:c r="E591" s="9" t="str">
        <x:v>INST PADRAO ENTRADA PARCIAL STC</x:v>
      </x:c>
      <x:c r="F591" s="3" t="str">
        <x:v>UNIDADE</x:v>
      </x:c>
      <x:c r="G591" s="10" t="n">
        <x:v>0</x:v>
      </x:c>
      <x:c r="H591" s="10" t="str">
        <x:f>IF(G591="","",G591/12)</x:f>
      </x:c>
      <x:c r="I591" s="10" t="n">
        <x:v>0</x:v>
      </x:c>
      <x:c r="J591" s="10" t="str">
        <x:f>IF(H591="","",I591-H591)</x:f>
      </x:c>
      <x:c r="K591" s="11" t="str">
        <x:f>IF(H591&gt;0,I591/H591,"")</x:f>
      </x:c>
      <x:c r="L591" s="12" t="n">
        <x:v>0</x:v>
      </x:c>
      <x:c r="M591" s="12" t="n">
        <x:v>0</x:v>
      </x:c>
      <x:c r="N591" s="12" t="n">
        <x:f>M591-L591</x:f>
        <x:v>0</x:v>
      </x:c>
      <x:c r="O591" s="3" t="str">
        <x:v>Anexo IX</x:v>
      </x:c>
    </x:row>
    <x:row r="592" ht="34" customHeight="1">
      <x:c r="A592" s="3" t="str">
        <x:v>Junho</x:v>
      </x:c>
      <x:c r="B592" s="3" t="str">
        <x:v>STC</x:v>
      </x:c>
      <x:c r="C592" s="3" t="str">
        <x:v>PRODUÇÃO</x:v>
      </x:c>
      <x:c r="D592" s="3" t="str">
        <x:v>5082000195</x:v>
      </x:c>
      <x:c r="E592" s="9" t="str">
        <x:v>RET PADRAO ENTRADA PARCIAL STC</x:v>
      </x:c>
      <x:c r="F592" s="3" t="str">
        <x:v>UNIDADE</x:v>
      </x:c>
      <x:c r="G592" s="10" t="n">
        <x:v>0</x:v>
      </x:c>
      <x:c r="H592" s="10" t="str">
        <x:f>IF(G592="","",G592/12)</x:f>
      </x:c>
      <x:c r="I592" s="10" t="n">
        <x:v>0</x:v>
      </x:c>
      <x:c r="J592" s="10" t="str">
        <x:f>IF(H592="","",I592-H592)</x:f>
      </x:c>
      <x:c r="K592" s="11" t="str">
        <x:f>IF(H592&gt;0,I592/H592,"")</x:f>
      </x:c>
      <x:c r="L592" s="12" t="n">
        <x:v>0</x:v>
      </x:c>
      <x:c r="M592" s="12" t="n">
        <x:v>0</x:v>
      </x:c>
      <x:c r="N592" s="12" t="n">
        <x:f>M592-L592</x:f>
        <x:v>0</x:v>
      </x:c>
      <x:c r="O592" s="3" t="str">
        <x:v>Anexo IX</x:v>
      </x:c>
    </x:row>
    <x:row r="593" ht="34" customHeight="1">
      <x:c r="A593" s="3" t="str">
        <x:v>Junho</x:v>
      </x:c>
      <x:c r="B593" s="3" t="str">
        <x:v>STC</x:v>
      </x:c>
      <x:c r="C593" s="3" t="str">
        <x:v>PRODUÇÃO</x:v>
      </x:c>
      <x:c r="D593" s="3" t="str">
        <x:v>5082000196</x:v>
      </x:c>
      <x:c r="E593" s="9" t="str">
        <x:v>REATIVACAO UC S/ INST MEDIDOR E RAMAL</x:v>
      </x:c>
      <x:c r="F593" s="3" t="str">
        <x:v>UNIDADE</x:v>
      </x:c>
      <x:c r="G593" s="10" t="n">
        <x:v>0</x:v>
      </x:c>
      <x:c r="H593" s="10" t="str">
        <x:f>IF(G593="","",G593/12)</x:f>
      </x:c>
      <x:c r="I593" s="10" t="n">
        <x:v>10422</x:v>
      </x:c>
      <x:c r="J593" s="10" t="str">
        <x:f>IF(H593="","",I593-H593)</x:f>
      </x:c>
      <x:c r="K593" s="11" t="str">
        <x:f>IF(H593&gt;0,I593/H593,"")</x:f>
      </x:c>
      <x:c r="L593" s="12" t="n">
        <x:v>0</x:v>
      </x:c>
      <x:c r="M593" s="12" t="n">
        <x:v>1317757.7</x:v>
      </x:c>
      <x:c r="N593" s="12" t="n">
        <x:f>M593-L593</x:f>
        <x:v>1317757.7</x:v>
      </x:c>
      <x:c r="O593" s="3" t="str">
        <x:v>Anexo IX</x:v>
      </x:c>
    </x:row>
    <x:row r="594" ht="34" customHeight="1">
      <x:c r="A594" s="3" t="str">
        <x:v>Junho</x:v>
      </x:c>
      <x:c r="B594" s="3" t="str">
        <x:v>STC</x:v>
      </x:c>
      <x:c r="C594" s="3" t="str">
        <x:v>PRODUÇÃO</x:v>
      </x:c>
      <x:c r="D594" s="3" t="str">
        <x:v>5082000200</x:v>
      </x:c>
      <x:c r="E594" s="9" t="str">
        <x:v>INST MEDIDOR ELETRONICO C/ FISCALIZ STC</x:v>
      </x:c>
      <x:c r="F594" s="3" t="str">
        <x:v>UNIDADE</x:v>
      </x:c>
      <x:c r="G594" s="10" t="n">
        <x:v>0</x:v>
      </x:c>
      <x:c r="H594" s="10" t="str">
        <x:f>IF(G594="","",G594/12)</x:f>
      </x:c>
      <x:c r="I594" s="10" t="n">
        <x:v>0</x:v>
      </x:c>
      <x:c r="J594" s="10" t="str">
        <x:f>IF(H594="","",I594-H594)</x:f>
      </x:c>
      <x:c r="K594" s="11" t="str">
        <x:f>IF(H594&gt;0,I594/H594,"")</x:f>
      </x:c>
      <x:c r="L594" s="12" t="n">
        <x:v>0</x:v>
      </x:c>
      <x:c r="M594" s="12" t="n">
        <x:v>0</x:v>
      </x:c>
      <x:c r="N594" s="12" t="n">
        <x:f>M594-L594</x:f>
        <x:v>0</x:v>
      </x:c>
      <x:c r="O594" s="3" t="str">
        <x:v>Anexo IX</x:v>
      </x:c>
    </x:row>
    <x:row r="595" ht="34" customHeight="1">
      <x:c r="A595" s="3" t="str">
        <x:v>Junho</x:v>
      </x:c>
      <x:c r="B595" s="3" t="str">
        <x:v>STC</x:v>
      </x:c>
      <x:c r="C595" s="3" t="str">
        <x:v>PRODUÇÃO</x:v>
      </x:c>
      <x:c r="D595" s="3" t="str">
        <x:v>5082000201</x:v>
      </x:c>
      <x:c r="E595" s="9" t="str">
        <x:v>RET MEDIDOR ELETRONICO C/ FISCALIZ STC</x:v>
      </x:c>
      <x:c r="F595" s="3" t="str">
        <x:v>UNIDADE</x:v>
      </x:c>
      <x:c r="G595" s="10" t="n">
        <x:v>0</x:v>
      </x:c>
      <x:c r="H595" s="10" t="str">
        <x:f>IF(G595="","",G595/12)</x:f>
      </x:c>
      <x:c r="I595" s="10" t="n">
        <x:v>0</x:v>
      </x:c>
      <x:c r="J595" s="10" t="str">
        <x:f>IF(H595="","",I595-H595)</x:f>
      </x:c>
      <x:c r="K595" s="11" t="str">
        <x:f>IF(H595&gt;0,I595/H595,"")</x:f>
      </x:c>
      <x:c r="L595" s="12" t="n">
        <x:v>0</x:v>
      </x:c>
      <x:c r="M595" s="12" t="n">
        <x:v>0</x:v>
      </x:c>
      <x:c r="N595" s="12" t="n">
        <x:f>M595-L595</x:f>
        <x:v>0</x:v>
      </x:c>
      <x:c r="O595" s="3" t="str">
        <x:v>Anexo IX</x:v>
      </x:c>
    </x:row>
    <x:row r="596" ht="34" customHeight="1">
      <x:c r="A596" s="3" t="str">
        <x:v>Junho</x:v>
      </x:c>
      <x:c r="B596" s="3" t="str">
        <x:v>STC</x:v>
      </x:c>
      <x:c r="C596" s="3" t="str">
        <x:v>PRODUÇÃO</x:v>
      </x:c>
      <x:c r="D596" s="3" t="str">
        <x:v>5082000202</x:v>
      </x:c>
      <x:c r="E596" s="9" t="str">
        <x:v>INST MEDIDOR COM TESTE INVERSOR STC</x:v>
      </x:c>
      <x:c r="F596" s="3" t="str">
        <x:v>UNIDADE</x:v>
      </x:c>
      <x:c r="G596" s="10" t="n">
        <x:v>0</x:v>
      </x:c>
      <x:c r="H596" s="10" t="str">
        <x:f>IF(G596="","",G596/12)</x:f>
      </x:c>
      <x:c r="I596" s="10" t="n">
        <x:v>1243</x:v>
      </x:c>
      <x:c r="J596" s="10" t="str">
        <x:f>IF(H596="","",I596-H596)</x:f>
      </x:c>
      <x:c r="K596" s="11" t="str">
        <x:f>IF(H596&gt;0,I596/H596,"")</x:f>
      </x:c>
      <x:c r="L596" s="12" t="n">
        <x:v>0</x:v>
      </x:c>
      <x:c r="M596" s="12" t="n">
        <x:v>227891.62</x:v>
      </x:c>
      <x:c r="N596" s="12" t="n">
        <x:f>M596-L596</x:f>
        <x:v>227891.62</x:v>
      </x:c>
      <x:c r="O596" s="3" t="str">
        <x:v>Anexo IX</x:v>
      </x:c>
    </x:row>
    <x:row r="597" ht="34" customHeight="1">
      <x:c r="A597" s="3" t="str">
        <x:v>Junho</x:v>
      </x:c>
      <x:c r="B597" s="3" t="str">
        <x:v>STC</x:v>
      </x:c>
      <x:c r="C597" s="3" t="str">
        <x:v>PRODUÇÃO</x:v>
      </x:c>
      <x:c r="D597" s="3" t="str">
        <x:v>5082000205</x:v>
      </x:c>
      <x:c r="E597" s="9" t="str">
        <x:v>INST RAMAL DE CONEXAO C/ FICALIZ STC</x:v>
      </x:c>
      <x:c r="F597" s="3" t="str">
        <x:v>UNIDADE</x:v>
      </x:c>
      <x:c r="G597" s="10" t="n">
        <x:v>0</x:v>
      </x:c>
      <x:c r="H597" s="10" t="str">
        <x:f>IF(G597="","",G597/12)</x:f>
      </x:c>
      <x:c r="I597" s="10" t="n">
        <x:v>0</x:v>
      </x:c>
      <x:c r="J597" s="10" t="str">
        <x:f>IF(H597="","",I597-H597)</x:f>
      </x:c>
      <x:c r="K597" s="11" t="str">
        <x:f>IF(H597&gt;0,I597/H597,"")</x:f>
      </x:c>
      <x:c r="L597" s="12" t="n">
        <x:v>0</x:v>
      </x:c>
      <x:c r="M597" s="12" t="n">
        <x:v>0</x:v>
      </x:c>
      <x:c r="N597" s="12" t="n">
        <x:f>M597-L597</x:f>
        <x:v>0</x:v>
      </x:c>
      <x:c r="O597" s="3" t="str">
        <x:v>Anexo IX</x:v>
      </x:c>
    </x:row>
    <x:row r="598" ht="34" customHeight="1">
      <x:c r="A598" s="3" t="str">
        <x:v>Junho</x:v>
      </x:c>
      <x:c r="B598" s="3" t="str">
        <x:v>STC</x:v>
      </x:c>
      <x:c r="C598" s="3" t="str">
        <x:v>PRODUÇÃO</x:v>
      </x:c>
      <x:c r="D598" s="3" t="str">
        <x:v>5082000206</x:v>
      </x:c>
      <x:c r="E598" s="9" t="str">
        <x:v>RET RAMAL DE CONEXAO C/ FICALIZ STC</x:v>
      </x:c>
      <x:c r="F598" s="3" t="str">
        <x:v>UNIDADE</x:v>
      </x:c>
      <x:c r="G598" s="10" t="n">
        <x:v>0</x:v>
      </x:c>
      <x:c r="H598" s="10" t="str">
        <x:f>IF(G598="","",G598/12)</x:f>
      </x:c>
      <x:c r="I598" s="10" t="n">
        <x:v>0</x:v>
      </x:c>
      <x:c r="J598" s="10" t="str">
        <x:f>IF(H598="","",I598-H598)</x:f>
      </x:c>
      <x:c r="K598" s="11" t="str">
        <x:f>IF(H598&gt;0,I598/H598,"")</x:f>
      </x:c>
      <x:c r="L598" s="12" t="n">
        <x:v>0</x:v>
      </x:c>
      <x:c r="M598" s="12" t="n">
        <x:v>0</x:v>
      </x:c>
      <x:c r="N598" s="12" t="n">
        <x:f>M598-L598</x:f>
        <x:v>0</x:v>
      </x:c>
      <x:c r="O598" s="3" t="str">
        <x:v>Anexo IX</x:v>
      </x:c>
    </x:row>
    <x:row r="599" ht="34" customHeight="1">
      <x:c r="A599" s="3" t="str">
        <x:v>Junho</x:v>
      </x:c>
      <x:c r="B599" s="3" t="str">
        <x:v>STC</x:v>
      </x:c>
      <x:c r="C599" s="3" t="str">
        <x:v>PRODUÇÃO</x:v>
      </x:c>
      <x:c r="D599" s="3" t="str">
        <x:v>5082000207</x:v>
      </x:c>
      <x:c r="E599" s="9" t="str">
        <x:v>SERV FISCALIZACAO INSPECAO UC STC</x:v>
      </x:c>
      <x:c r="F599" s="3" t="str">
        <x:v>UNIDADE</x:v>
      </x:c>
      <x:c r="G599" s="10" t="n">
        <x:v>0</x:v>
      </x:c>
      <x:c r="H599" s="10" t="str">
        <x:f>IF(G599="","",G599/12)</x:f>
      </x:c>
      <x:c r="I599" s="10" t="n">
        <x:v>0</x:v>
      </x:c>
      <x:c r="J599" s="10" t="str">
        <x:f>IF(H599="","",I599-H599)</x:f>
      </x:c>
      <x:c r="K599" s="11" t="str">
        <x:f>IF(H599&gt;0,I599/H599,"")</x:f>
      </x:c>
      <x:c r="L599" s="12" t="n">
        <x:v>0</x:v>
      </x:c>
      <x:c r="M599" s="12" t="n">
        <x:v>0</x:v>
      </x:c>
      <x:c r="N599" s="12" t="n">
        <x:f>M599-L599</x:f>
        <x:v>0</x:v>
      </x:c>
      <x:c r="O599" s="3" t="str">
        <x:v>Anexo IX</x:v>
      </x:c>
    </x:row>
    <x:row r="600" ht="34" customHeight="1">
      <x:c r="A600" s="3" t="str">
        <x:v>Junho</x:v>
      </x:c>
      <x:c r="B600" s="3" t="str">
        <x:v>STC</x:v>
      </x:c>
      <x:c r="C600" s="3" t="str">
        <x:v>PRODUÇÃO</x:v>
      </x:c>
      <x:c r="D600" s="3" t="str">
        <x:v>5082000208</x:v>
      </x:c>
      <x:c r="E600" s="9" t="str">
        <x:v>NEGOCIACAO DEBITO UC INADIMPLENTE STC</x:v>
      </x:c>
      <x:c r="F600" s="3" t="str">
        <x:v>UNIDADE</x:v>
      </x:c>
      <x:c r="G600" s="10" t="n">
        <x:v>0</x:v>
      </x:c>
      <x:c r="H600" s="10" t="str">
        <x:f>IF(G600="","",G600/12)</x:f>
      </x:c>
      <x:c r="I600" s="10" t="n">
        <x:v>0</x:v>
      </x:c>
      <x:c r="J600" s="10" t="str">
        <x:f>IF(H600="","",I600-H600)</x:f>
      </x:c>
      <x:c r="K600" s="11" t="str">
        <x:f>IF(H600&gt;0,I600/H600,"")</x:f>
      </x:c>
      <x:c r="L600" s="12" t="n">
        <x:v>0</x:v>
      </x:c>
      <x:c r="M600" s="12" t="n">
        <x:v>0</x:v>
      </x:c>
      <x:c r="N600" s="12" t="n">
        <x:f>M600-L600</x:f>
        <x:v>0</x:v>
      </x:c>
      <x:c r="O600" s="3" t="str">
        <x:v>Anexo IX</x:v>
      </x:c>
    </x:row>
    <x:row r="601" ht="34" customHeight="1">
      <x:c r="A601" s="3" t="str">
        <x:v>Junho</x:v>
      </x:c>
      <x:c r="B601" s="3" t="str">
        <x:v>STC</x:v>
      </x:c>
      <x:c r="C601" s="3" t="str">
        <x:v>PRODUÇÃO</x:v>
      </x:c>
      <x:c r="D601" s="3" t="str">
        <x:v>5080300166</x:v>
      </x:c>
      <x:c r="E601" s="9" t="str">
        <x:v>OPERAR/MANOB CHAVE/GRAMPO LV STC</x:v>
      </x:c>
      <x:c r="F601" s="3" t="str">
        <x:v>CONJUNTO</x:v>
      </x:c>
      <x:c r="G601" s="10" t="n">
        <x:v>0</x:v>
      </x:c>
      <x:c r="H601" s="10" t="str">
        <x:f>IF(G601="","",G601/12)</x:f>
      </x:c>
      <x:c r="I601" s="10" t="n">
        <x:v>0</x:v>
      </x:c>
      <x:c r="J601" s="10" t="str">
        <x:f>IF(H601="","",I601-H601)</x:f>
      </x:c>
      <x:c r="K601" s="11" t="str">
        <x:f>IF(H601&gt;0,I601/H601,"")</x:f>
      </x:c>
      <x:c r="L601" s="12" t="n">
        <x:v>0</x:v>
      </x:c>
      <x:c r="M601" s="12" t="n">
        <x:v>0</x:v>
      </x:c>
      <x:c r="N601" s="12" t="n">
        <x:f>M601-L601</x:f>
        <x:v>0</x:v>
      </x:c>
      <x:c r="O601" s="3" t="str">
        <x:v>Anexo IX</x:v>
      </x:c>
    </x:row>
    <x:row r="602" ht="34" customHeight="1">
      <x:c r="A602" s="3" t="str">
        <x:v>Junho</x:v>
      </x:c>
      <x:c r="B602" s="3" t="str">
        <x:v>STC</x:v>
      </x:c>
      <x:c r="C602" s="3" t="str">
        <x:v>PRODUÇÃO</x:v>
      </x:c>
      <x:c r="D602" s="3" t="str">
        <x:v>5013300040</x:v>
      </x:c>
      <x:c r="E602" s="9" t="str">
        <x:v>ATEND EMERG PODA DE ARVORE</x:v>
      </x:c>
      <x:c r="F602" s="3" t="str">
        <x:v>UNIDADE</x:v>
      </x:c>
      <x:c r="G602" s="10" t="n">
        <x:v>0</x:v>
      </x:c>
      <x:c r="H602" s="10" t="str">
        <x:f>IF(G602="","",G602/12)</x:f>
      </x:c>
      <x:c r="I602" s="10" t="n">
        <x:v>0</x:v>
      </x:c>
      <x:c r="J602" s="10" t="str">
        <x:f>IF(H602="","",I602-H602)</x:f>
      </x:c>
      <x:c r="K602" s="11" t="str">
        <x:f>IF(H602&gt;0,I602/H602,"")</x:f>
      </x:c>
      <x:c r="L602" s="12" t="n">
        <x:v>0</x:v>
      </x:c>
      <x:c r="M602" s="12" t="n">
        <x:v>0</x:v>
      </x:c>
      <x:c r="N602" s="12" t="n">
        <x:f>M602-L602</x:f>
        <x:v>0</x:v>
      </x:c>
      <x:c r="O602" s="3" t="str">
        <x:v>Anexo IX</x:v>
      </x:c>
    </x:row>
    <x:row r="603" ht="34" customHeight="1">
      <x:c r="A603" s="3" t="str">
        <x:v>Junho</x:v>
      </x:c>
      <x:c r="B603" s="3" t="str">
        <x:v>STC</x:v>
      </x:c>
      <x:c r="C603" s="3" t="str">
        <x:v>PRODUÇÃO</x:v>
      </x:c>
      <x:c r="D603" s="3" t="str">
        <x:v>5013300041</x:v>
      </x:c>
      <x:c r="E603" s="9" t="str">
        <x:v>ATEND EMERG INST ANALISADOR QUALIDADE</x:v>
      </x:c>
      <x:c r="F603" s="3" t="str">
        <x:v>UNIDADE</x:v>
      </x:c>
      <x:c r="G603" s="10" t="n">
        <x:v>0</x:v>
      </x:c>
      <x:c r="H603" s="10" t="str">
        <x:f>IF(G603="","",G603/12)</x:f>
      </x:c>
      <x:c r="I603" s="10" t="n">
        <x:v>0</x:v>
      </x:c>
      <x:c r="J603" s="10" t="str">
        <x:f>IF(H603="","",I603-H603)</x:f>
      </x:c>
      <x:c r="K603" s="11" t="str">
        <x:f>IF(H603&gt;0,I603/H603,"")</x:f>
      </x:c>
      <x:c r="L603" s="12" t="n">
        <x:v>0</x:v>
      </x:c>
      <x:c r="M603" s="12" t="n">
        <x:v>0</x:v>
      </x:c>
      <x:c r="N603" s="12" t="n">
        <x:f>M603-L603</x:f>
        <x:v>0</x:v>
      </x:c>
      <x:c r="O603" s="3" t="str">
        <x:v>Anexo IX</x:v>
      </x:c>
    </x:row>
    <x:row r="604" ht="34" customHeight="1">
      <x:c r="A604" s="3" t="str">
        <x:v>Junho</x:v>
      </x:c>
      <x:c r="B604" s="3" t="str">
        <x:v>STC</x:v>
      </x:c>
      <x:c r="C604" s="3" t="str">
        <x:v>PRODUÇÃO</x:v>
      </x:c>
      <x:c r="D604" s="3" t="str">
        <x:v>5013300042</x:v>
      </x:c>
      <x:c r="E604" s="9" t="str">
        <x:v>ATEND EMERG RET ANALISADOR QUALIDADE</x:v>
      </x:c>
      <x:c r="F604" s="3" t="str">
        <x:v>UNIDADE</x:v>
      </x:c>
      <x:c r="G604" s="10" t="n">
        <x:v>0</x:v>
      </x:c>
      <x:c r="H604" s="10" t="str">
        <x:f>IF(G604="","",G604/12)</x:f>
      </x:c>
      <x:c r="I604" s="10" t="n">
        <x:v>0</x:v>
      </x:c>
      <x:c r="J604" s="10" t="str">
        <x:f>IF(H604="","",I604-H604)</x:f>
      </x:c>
      <x:c r="K604" s="11" t="str">
        <x:f>IF(H604&gt;0,I604/H604,"")</x:f>
      </x:c>
      <x:c r="L604" s="12" t="n">
        <x:v>0</x:v>
      </x:c>
      <x:c r="M604" s="12" t="n">
        <x:v>0</x:v>
      </x:c>
      <x:c r="N604" s="12" t="n">
        <x:f>M604-L604</x:f>
        <x:v>0</x:v>
      </x:c>
      <x:c r="O604" s="3" t="str">
        <x:v>Anexo IX</x:v>
      </x:c>
    </x:row>
    <x:row r="605" ht="34" customHeight="1">
      <x:c r="A605" s="3" t="str">
        <x:v>Junho</x:v>
      </x:c>
      <x:c r="B605" s="3" t="str">
        <x:v>STC</x:v>
      </x:c>
      <x:c r="C605" s="3" t="str">
        <x:v>PRODUÇÃO</x:v>
      </x:c>
      <x:c r="D605" s="3" t="str">
        <x:v>5013300044</x:v>
      </x:c>
      <x:c r="E605" s="9" t="str">
        <x:v>ATEND EMERG PARA RAIOS</x:v>
      </x:c>
      <x:c r="F605" s="3" t="str">
        <x:v>UNIDADE</x:v>
      </x:c>
      <x:c r="G605" s="10" t="n">
        <x:v>0</x:v>
      </x:c>
      <x:c r="H605" s="10" t="str">
        <x:f>IF(G605="","",G605/12)</x:f>
      </x:c>
      <x:c r="I605" s="10" t="n">
        <x:v>0</x:v>
      </x:c>
      <x:c r="J605" s="10" t="str">
        <x:f>IF(H605="","",I605-H605)</x:f>
      </x:c>
      <x:c r="K605" s="11" t="str">
        <x:f>IF(H605&gt;0,I605/H605,"")</x:f>
      </x:c>
      <x:c r="L605" s="12" t="n">
        <x:v>0</x:v>
      </x:c>
      <x:c r="M605" s="12" t="n">
        <x:v>0</x:v>
      </x:c>
      <x:c r="N605" s="12" t="n">
        <x:f>M605-L605</x:f>
        <x:v>0</x:v>
      </x:c>
      <x:c r="O605" s="3" t="str">
        <x:v>Anexo IX</x:v>
      </x:c>
    </x:row>
    <x:row r="606" ht="34" customHeight="1">
      <x:c r="A606" s="3" t="str">
        <x:v>Junho</x:v>
      </x:c>
      <x:c r="B606" s="3" t="str">
        <x:v>STC</x:v>
      </x:c>
      <x:c r="C606" s="3" t="str">
        <x:v>PRODUÇÃO</x:v>
      </x:c>
      <x:c r="D606" s="3" t="str">
        <x:v>5013300045</x:v>
      </x:c>
      <x:c r="E606" s="9" t="str">
        <x:v>ATEND EMERG INST TRAFO 1F ATE 15KVA</x:v>
      </x:c>
      <x:c r="F606" s="3" t="str">
        <x:v>UNIDADE</x:v>
      </x:c>
      <x:c r="G606" s="10" t="n">
        <x:v>0</x:v>
      </x:c>
      <x:c r="H606" s="10" t="str">
        <x:f>IF(G606="","",G606/12)</x:f>
      </x:c>
      <x:c r="I606" s="10" t="n">
        <x:v>0</x:v>
      </x:c>
      <x:c r="J606" s="10" t="str">
        <x:f>IF(H606="","",I606-H606)</x:f>
      </x:c>
      <x:c r="K606" s="11" t="str">
        <x:f>IF(H606&gt;0,I606/H606,"")</x:f>
      </x:c>
      <x:c r="L606" s="12" t="n">
        <x:v>0</x:v>
      </x:c>
      <x:c r="M606" s="12" t="n">
        <x:v>0</x:v>
      </x:c>
      <x:c r="N606" s="12" t="n">
        <x:f>M606-L606</x:f>
        <x:v>0</x:v>
      </x:c>
      <x:c r="O606" s="3" t="str">
        <x:v>Anexo IX</x:v>
      </x:c>
    </x:row>
    <x:row r="607" ht="34" customHeight="1">
      <x:c r="A607" s="3" t="str">
        <x:v>Junho</x:v>
      </x:c>
      <x:c r="B607" s="3" t="str">
        <x:v>STC</x:v>
      </x:c>
      <x:c r="C607" s="3" t="str">
        <x:v>PRODUÇÃO</x:v>
      </x:c>
      <x:c r="D607" s="3" t="str">
        <x:v>5013300046</x:v>
      </x:c>
      <x:c r="E607" s="9" t="str">
        <x:v>ATEND EMERG RET TRAFO 1F ATE 15KVA</x:v>
      </x:c>
      <x:c r="F607" s="3" t="str">
        <x:v>UNIDADE</x:v>
      </x:c>
      <x:c r="G607" s="10" t="n">
        <x:v>0</x:v>
      </x:c>
      <x:c r="H607" s="10" t="str">
        <x:f>IF(G607="","",G607/12)</x:f>
      </x:c>
      <x:c r="I607" s="10" t="n">
        <x:v>0</x:v>
      </x:c>
      <x:c r="J607" s="10" t="str">
        <x:f>IF(H607="","",I607-H607)</x:f>
      </x:c>
      <x:c r="K607" s="11" t="str">
        <x:f>IF(H607&gt;0,I607/H607,"")</x:f>
      </x:c>
      <x:c r="L607" s="12" t="n">
        <x:v>0</x:v>
      </x:c>
      <x:c r="M607" s="12" t="n">
        <x:v>0</x:v>
      </x:c>
      <x:c r="N607" s="12" t="n">
        <x:f>M607-L607</x:f>
        <x:v>0</x:v>
      </x:c>
      <x:c r="O607" s="3" t="str">
        <x:v>Anexo IX</x:v>
      </x:c>
    </x:row>
    <x:row r="608" ht="34" customHeight="1">
      <x:c r="A608" s="3" t="str">
        <x:v>Junho</x:v>
      </x:c>
      <x:c r="B608" s="3" t="str">
        <x:v>STC</x:v>
      </x:c>
      <x:c r="C608" s="3" t="str">
        <x:v>PRODUÇÃO</x:v>
      </x:c>
      <x:c r="D608" s="3" t="str">
        <x:v>5013100002</x:v>
      </x:c>
      <x:c r="E608" s="9" t="str">
        <x:v>ATEND EMERG INST TRAFO 1F ACIMA 15KVA</x:v>
      </x:c>
      <x:c r="F608" s="3" t="str">
        <x:v>UNIDADE</x:v>
      </x:c>
      <x:c r="G608" s="10" t="n">
        <x:v>0</x:v>
      </x:c>
      <x:c r="H608" s="10" t="str">
        <x:f>IF(G608="","",G608/12)</x:f>
      </x:c>
      <x:c r="I608" s="10" t="n">
        <x:v>0</x:v>
      </x:c>
      <x:c r="J608" s="10" t="str">
        <x:f>IF(H608="","",I608-H608)</x:f>
      </x:c>
      <x:c r="K608" s="11" t="str">
        <x:f>IF(H608&gt;0,I608/H608,"")</x:f>
      </x:c>
      <x:c r="L608" s="12" t="n">
        <x:v>0</x:v>
      </x:c>
      <x:c r="M608" s="12" t="n">
        <x:v>0</x:v>
      </x:c>
      <x:c r="N608" s="12" t="n">
        <x:f>M608-L608</x:f>
        <x:v>0</x:v>
      </x:c>
      <x:c r="O608" s="3" t="str">
        <x:v>Anexo IX</x:v>
      </x:c>
    </x:row>
    <x:row r="609" ht="34" customHeight="1">
      <x:c r="A609" s="3" t="str">
        <x:v>Junho</x:v>
      </x:c>
      <x:c r="B609" s="3" t="str">
        <x:v>STC</x:v>
      </x:c>
      <x:c r="C609" s="3" t="str">
        <x:v>PRODUÇÃO</x:v>
      </x:c>
      <x:c r="D609" s="3" t="str">
        <x:v>5013100003</x:v>
      </x:c>
      <x:c r="E609" s="9" t="str">
        <x:v>ATEND EMERG RET TRAFO 1F ACIMA 15KVA</x:v>
      </x:c>
      <x:c r="F609" s="3" t="str">
        <x:v>UNIDADE</x:v>
      </x:c>
      <x:c r="G609" s="10" t="n">
        <x:v>0</x:v>
      </x:c>
      <x:c r="H609" s="10" t="str">
        <x:f>IF(G609="","",G609/12)</x:f>
      </x:c>
      <x:c r="I609" s="10" t="n">
        <x:v>0</x:v>
      </x:c>
      <x:c r="J609" s="10" t="str">
        <x:f>IF(H609="","",I609-H609)</x:f>
      </x:c>
      <x:c r="K609" s="11" t="str">
        <x:f>IF(H609&gt;0,I609/H609,"")</x:f>
      </x:c>
      <x:c r="L609" s="12" t="n">
        <x:v>0</x:v>
      </x:c>
      <x:c r="M609" s="12" t="n">
        <x:v>0</x:v>
      </x:c>
      <x:c r="N609" s="12" t="n">
        <x:f>M609-L609</x:f>
        <x:v>0</x:v>
      </x:c>
      <x:c r="O609" s="3" t="str">
        <x:v>Anexo IX</x:v>
      </x:c>
    </x:row>
    <x:row r="610" ht="34" customHeight="1">
      <x:c r="A610" s="3" t="str">
        <x:v>Junho</x:v>
      </x:c>
      <x:c r="B610" s="3" t="str">
        <x:v>STC</x:v>
      </x:c>
      <x:c r="C610" s="3" t="str">
        <x:v>PRODUÇÃO</x:v>
      </x:c>
      <x:c r="D610" s="3" t="str">
        <x:v>5010019004</x:v>
      </x:c>
      <x:c r="E610" s="9" t="str">
        <x:v>INST/RET POSTE TELESCOPICO EMERG LM</x:v>
      </x:c>
      <x:c r="F610" s="3" t="str">
        <x:v>UNIDADE</x:v>
      </x:c>
      <x:c r="G610" s="10" t="n">
        <x:v>0</x:v>
      </x:c>
      <x:c r="H610" s="10" t="str">
        <x:f>IF(G610="","",G610/12)</x:f>
      </x:c>
      <x:c r="I610" s="10" t="n">
        <x:v>0</x:v>
      </x:c>
      <x:c r="J610" s="10" t="str">
        <x:f>IF(H610="","",I610-H610)</x:f>
      </x:c>
      <x:c r="K610" s="11" t="str">
        <x:f>IF(H610&gt;0,I610/H610,"")</x:f>
      </x:c>
      <x:c r="L610" s="12" t="n">
        <x:v>0</x:v>
      </x:c>
      <x:c r="M610" s="12" t="n">
        <x:v>0</x:v>
      </x:c>
      <x:c r="N610" s="12" t="n">
        <x:f>M610-L610</x:f>
        <x:v>0</x:v>
      </x:c>
      <x:c r="O610" s="3" t="str">
        <x:v>Anexo IX</x:v>
      </x:c>
    </x:row>
    <x:row r="611" ht="34" customHeight="1">
      <x:c r="A611" s="3" t="str">
        <x:v>Junho</x:v>
      </x:c>
      <x:c r="B611" s="3" t="str">
        <x:v>STC</x:v>
      </x:c>
      <x:c r="C611" s="3" t="str">
        <x:v>PRODUÇÃO</x:v>
      </x:c>
      <x:c r="D611" s="3" t="str">
        <x:v>5013000002</x:v>
      </x:c>
      <x:c r="E611" s="9" t="str">
        <x:v>OPERAR/MANOB CHAVE/GRAMPO LV ATEND EMERG</x:v>
      </x:c>
      <x:c r="F611" s="3" t="str">
        <x:v>CONJUNTO</x:v>
      </x:c>
      <x:c r="G611" s="10" t="n">
        <x:v>0</x:v>
      </x:c>
      <x:c r="H611" s="10" t="str">
        <x:f>IF(G611="","",G611/12)</x:f>
      </x:c>
      <x:c r="I611" s="10" t="n">
        <x:v>0</x:v>
      </x:c>
      <x:c r="J611" s="10" t="str">
        <x:f>IF(H611="","",I611-H611)</x:f>
      </x:c>
      <x:c r="K611" s="11" t="str">
        <x:f>IF(H611&gt;0,I611/H611,"")</x:f>
      </x:c>
      <x:c r="L611" s="12" t="n">
        <x:v>0</x:v>
      </x:c>
      <x:c r="M611" s="12" t="n">
        <x:v>0</x:v>
      </x:c>
      <x:c r="N611" s="12" t="n">
        <x:f>M611-L611</x:f>
        <x:v>0</x:v>
      </x:c>
      <x:c r="O611" s="3" t="str">
        <x:v>Anexo IX</x:v>
      </x:c>
    </x:row>
    <x:row r="612" ht="34" customHeight="1">
      <x:c r="A612" s="3" t="str">
        <x:v>Junho</x:v>
      </x:c>
      <x:c r="B612" s="3" t="str">
        <x:v>STC</x:v>
      </x:c>
      <x:c r="C612" s="3" t="str">
        <x:v>PRODUÇÃO</x:v>
      </x:c>
      <x:c r="D612" s="3" t="str">
        <x:v>5010000006</x:v>
      </x:c>
      <x:c r="E612" s="9" t="str">
        <x:v>REMANEJAMENTO DE RAMAL STC</x:v>
      </x:c>
      <x:c r="F612" s="3" t="str">
        <x:v>UNIDADE</x:v>
      </x:c>
      <x:c r="G612" s="10" t="n">
        <x:v>0</x:v>
      </x:c>
      <x:c r="H612" s="10" t="str">
        <x:f>IF(G612="","",G612/12)</x:f>
      </x:c>
      <x:c r="I612" s="10" t="n">
        <x:v>0</x:v>
      </x:c>
      <x:c r="J612" s="10" t="str">
        <x:f>IF(H612="","",I612-H612)</x:f>
      </x:c>
      <x:c r="K612" s="11" t="str">
        <x:f>IF(H612&gt;0,I612/H612,"")</x:f>
      </x:c>
      <x:c r="L612" s="12" t="n">
        <x:v>0</x:v>
      </x:c>
      <x:c r="M612" s="12" t="n">
        <x:v>0</x:v>
      </x:c>
      <x:c r="N612" s="12" t="n">
        <x:f>M612-L612</x:f>
        <x:v>0</x:v>
      </x:c>
      <x:c r="O612" s="3" t="str">
        <x:v>Anexo IX</x:v>
      </x:c>
    </x:row>
    <x:row r="613" ht="34" customHeight="1">
      <x:c r="A613" s="3" t="str">
        <x:v>Junho</x:v>
      </x:c>
      <x:c r="B613" s="3" t="str">
        <x:v>STC</x:v>
      </x:c>
      <x:c r="C613" s="3" t="str">
        <x:v>PRODUÇÃO</x:v>
      </x:c>
      <x:c r="D613" s="3" t="str">
        <x:v>5010000007</x:v>
      </x:c>
      <x:c r="E613" s="9" t="str">
        <x:v>REMANEJAMENTO DE MEDIDOR STC</x:v>
      </x:c>
      <x:c r="F613" s="3" t="str">
        <x:v>UNIDADE</x:v>
      </x:c>
      <x:c r="G613" s="10" t="n">
        <x:v>0</x:v>
      </x:c>
      <x:c r="H613" s="10" t="str">
        <x:f>IF(G613="","",G613/12)</x:f>
      </x:c>
      <x:c r="I613" s="10" t="n">
        <x:v>0</x:v>
      </x:c>
      <x:c r="J613" s="10" t="str">
        <x:f>IF(H613="","",I613-H613)</x:f>
      </x:c>
      <x:c r="K613" s="11" t="str">
        <x:f>IF(H613&gt;0,I613/H613,"")</x:f>
      </x:c>
      <x:c r="L613" s="12" t="n">
        <x:v>0</x:v>
      </x:c>
      <x:c r="M613" s="12" t="n">
        <x:v>0</x:v>
      </x:c>
      <x:c r="N613" s="12" t="n">
        <x:f>M613-L613</x:f>
        <x:v>0</x:v>
      </x:c>
      <x:c r="O613" s="3" t="str">
        <x:v>Anexo IX</x:v>
      </x:c>
    </x:row>
    <x:row r="614" ht="34" customHeight="1">
      <x:c r="A614" s="3" t="str">
        <x:v>Junho</x:v>
      </x:c>
      <x:c r="B614" s="3" t="str">
        <x:v>STC</x:v>
      </x:c>
      <x:c r="C614" s="3" t="str">
        <x:v>PRODUÇÃO</x:v>
      </x:c>
      <x:c r="D614" s="3" t="str">
        <x:v>5010000008</x:v>
      </x:c>
      <x:c r="E614" s="9" t="str">
        <x:v>REMANEJAMENTO DE RAMAL DE MICROG STC</x:v>
      </x:c>
      <x:c r="F614" s="3" t="str">
        <x:v>UNIDADE</x:v>
      </x:c>
      <x:c r="G614" s="10" t="n">
        <x:v>0</x:v>
      </x:c>
      <x:c r="H614" s="10" t="str">
        <x:f>IF(G614="","",G614/12)</x:f>
      </x:c>
      <x:c r="I614" s="10" t="n">
        <x:v>0</x:v>
      </x:c>
      <x:c r="J614" s="10" t="str">
        <x:f>IF(H614="","",I614-H614)</x:f>
      </x:c>
      <x:c r="K614" s="11" t="str">
        <x:f>IF(H614&gt;0,I614/H614,"")</x:f>
      </x:c>
      <x:c r="L614" s="12" t="n">
        <x:v>0</x:v>
      </x:c>
      <x:c r="M614" s="12" t="n">
        <x:v>0</x:v>
      </x:c>
      <x:c r="N614" s="12" t="n">
        <x:f>M614-L614</x:f>
        <x:v>0</x:v>
      </x:c>
      <x:c r="O614" s="3" t="str">
        <x:v>Anexo IX</x:v>
      </x:c>
    </x:row>
    <x:row r="615" ht="34" customHeight="1">
      <x:c r="A615" s="3" t="str">
        <x:v>Junho</x:v>
      </x:c>
      <x:c r="B615" s="3" t="str">
        <x:v>STC</x:v>
      </x:c>
      <x:c r="C615" s="3" t="str">
        <x:v>PRODUÇÃO</x:v>
      </x:c>
      <x:c r="D615" s="3" t="str">
        <x:v>5010000009</x:v>
      </x:c>
      <x:c r="E615" s="9" t="str">
        <x:v>INST RAMAL DE CONEXAO LIG PROVIS STC</x:v>
      </x:c>
      <x:c r="F615" s="3" t="str">
        <x:v>UNIDADE</x:v>
      </x:c>
      <x:c r="G615" s="10" t="n">
        <x:v>0</x:v>
      </x:c>
      <x:c r="H615" s="10" t="str">
        <x:f>IF(G615="","",G615/12)</x:f>
      </x:c>
      <x:c r="I615" s="10" t="n">
        <x:v>0</x:v>
      </x:c>
      <x:c r="J615" s="10" t="str">
        <x:f>IF(H615="","",I615-H615)</x:f>
      </x:c>
      <x:c r="K615" s="11" t="str">
        <x:f>IF(H615&gt;0,I615/H615,"")</x:f>
      </x:c>
      <x:c r="L615" s="12" t="n">
        <x:v>0</x:v>
      </x:c>
      <x:c r="M615" s="12" t="n">
        <x:v>0</x:v>
      </x:c>
      <x:c r="N615" s="12" t="n">
        <x:f>M615-L615</x:f>
        <x:v>0</x:v>
      </x:c>
      <x:c r="O615" s="3" t="str">
        <x:v>Anexo IX</x:v>
      </x:c>
    </x:row>
    <x:row r="616" ht="34" customHeight="1">
      <x:c r="A616" s="3" t="str">
        <x:v>Junho</x:v>
      </x:c>
      <x:c r="B616" s="3" t="str">
        <x:v>STC</x:v>
      </x:c>
      <x:c r="C616" s="3" t="str">
        <x:v>PRODUÇÃO</x:v>
      </x:c>
      <x:c r="D616" s="3" t="str">
        <x:v>5010000010</x:v>
      </x:c>
      <x:c r="E616" s="9" t="str">
        <x:v>RET RAMAL DE CONEXAO LIG PROVIS STC</x:v>
      </x:c>
      <x:c r="F616" s="3" t="str">
        <x:v>UNIDADE</x:v>
      </x:c>
      <x:c r="G616" s="10" t="n">
        <x:v>0</x:v>
      </x:c>
      <x:c r="H616" s="10" t="str">
        <x:f>IF(G616="","",G616/12)</x:f>
      </x:c>
      <x:c r="I616" s="10" t="n">
        <x:v>0</x:v>
      </x:c>
      <x:c r="J616" s="10" t="str">
        <x:f>IF(H616="","",I616-H616)</x:f>
      </x:c>
      <x:c r="K616" s="11" t="str">
        <x:f>IF(H616&gt;0,I616/H616,"")</x:f>
      </x:c>
      <x:c r="L616" s="12" t="n">
        <x:v>0</x:v>
      </x:c>
      <x:c r="M616" s="12" t="n">
        <x:v>0</x:v>
      </x:c>
      <x:c r="N616" s="12" t="n">
        <x:f>M616-L616</x:f>
        <x:v>0</x:v>
      </x:c>
      <x:c r="O616" s="3" t="str">
        <x:v>Anexo IX</x:v>
      </x:c>
    </x:row>
    <x:row r="617" ht="34" customHeight="1">
      <x:c r="A617" s="3" t="str">
        <x:v>Junho</x:v>
      </x:c>
      <x:c r="B617" s="3" t="str">
        <x:v>STC</x:v>
      </x:c>
      <x:c r="C617" s="3" t="str">
        <x:v>PRODUÇÃO</x:v>
      </x:c>
      <x:c r="D617" s="3" t="str">
        <x:v>5010000011</x:v>
      </x:c>
      <x:c r="E617" s="9" t="str">
        <x:v>INST MEDIDOR ELETRONICO LIG PROV STC</x:v>
      </x:c>
      <x:c r="F617" s="3" t="str">
        <x:v>UNIDADE</x:v>
      </x:c>
      <x:c r="G617" s="10" t="n">
        <x:v>0</x:v>
      </x:c>
      <x:c r="H617" s="10" t="str">
        <x:f>IF(G617="","",G617/12)</x:f>
      </x:c>
      <x:c r="I617" s="10" t="n">
        <x:v>0</x:v>
      </x:c>
      <x:c r="J617" s="10" t="str">
        <x:f>IF(H617="","",I617-H617)</x:f>
      </x:c>
      <x:c r="K617" s="11" t="str">
        <x:f>IF(H617&gt;0,I617/H617,"")</x:f>
      </x:c>
      <x:c r="L617" s="12" t="n">
        <x:v>0</x:v>
      </x:c>
      <x:c r="M617" s="12" t="n">
        <x:v>0</x:v>
      </x:c>
      <x:c r="N617" s="12" t="n">
        <x:f>M617-L617</x:f>
        <x:v>0</x:v>
      </x:c>
      <x:c r="O617" s="3" t="str">
        <x:v>Anexo IX</x:v>
      </x:c>
    </x:row>
    <x:row r="618" ht="34" customHeight="1">
      <x:c r="A618" s="3" t="str">
        <x:v>Junho</x:v>
      </x:c>
      <x:c r="B618" s="3" t="str">
        <x:v>STC</x:v>
      </x:c>
      <x:c r="C618" s="3" t="str">
        <x:v>PRODUÇÃO</x:v>
      </x:c>
      <x:c r="D618" s="3" t="str">
        <x:v>5010000012</x:v>
      </x:c>
      <x:c r="E618" s="9" t="str">
        <x:v>RET MEDIDOR ELETRONICO LIG PROV STC</x:v>
      </x:c>
      <x:c r="F618" s="3" t="str">
        <x:v>UNIDADE</x:v>
      </x:c>
      <x:c r="G618" s="10" t="n">
        <x:v>0</x:v>
      </x:c>
      <x:c r="H618" s="10" t="str">
        <x:f>IF(G618="","",G618/12)</x:f>
      </x:c>
      <x:c r="I618" s="10" t="n">
        <x:v>0</x:v>
      </x:c>
      <x:c r="J618" s="10" t="str">
        <x:f>IF(H618="","",I618-H618)</x:f>
      </x:c>
      <x:c r="K618" s="11" t="str">
        <x:f>IF(H618&gt;0,I618/H618,"")</x:f>
      </x:c>
      <x:c r="L618" s="12" t="n">
        <x:v>0</x:v>
      </x:c>
      <x:c r="M618" s="12" t="n">
        <x:v>0</x:v>
      </x:c>
      <x:c r="N618" s="12" t="n">
        <x:f>M618-L618</x:f>
        <x:v>0</x:v>
      </x:c>
      <x:c r="O618" s="3" t="str">
        <x:v>Anexo IX</x:v>
      </x:c>
    </x:row>
    <x:row r="619" ht="34" customHeight="1">
      <x:c r="A619" s="3" t="str">
        <x:v>Junho</x:v>
      </x:c>
      <x:c r="B619" s="3" t="str">
        <x:v>O&amp;M</x:v>
      </x:c>
      <x:c r="C619" s="3" t="str">
        <x:v>DISPONIBILIDADE</x:v>
      </x:c>
      <x:c r="D619" s="3" t="str">
        <x:v>5025300252</x:v>
      </x:c>
      <x:c r="E619" s="9" t="str">
        <x:v>TURMA LM ATE 36,2KV 5H CAM SOBREAVISO</x:v>
      </x:c>
      <x:c r="F619" s="3" t="str">
        <x:v>HORA</x:v>
      </x:c>
      <x:c r="G619" s="10" t="n">
        <x:v>0</x:v>
      </x:c>
      <x:c r="H619" s="10" t="str">
        <x:f>IF(G619="","",G619/12)</x:f>
      </x:c>
      <x:c r="I619" s="10" t="n">
        <x:v>1652.07</x:v>
      </x:c>
      <x:c r="J619" s="10" t="str">
        <x:f>IF(H619="","",I619-H619)</x:f>
      </x:c>
      <x:c r="K619" s="11" t="str">
        <x:f>IF(H619&gt;0,I619/H619,"")</x:f>
      </x:c>
      <x:c r="L619" s="12" t="n">
        <x:v>0</x:v>
      </x:c>
      <x:c r="M619" s="12" t="n">
        <x:v>85957.2</x:v>
      </x:c>
      <x:c r="N619" s="12" t="n">
        <x:f>M619-L619</x:f>
        <x:v>85957.2</x:v>
      </x:c>
      <x:c r="O619" s="3" t="str">
        <x:v>Anexo IX · fora do K</x:v>
      </x:c>
    </x:row>
    <x:row r="620" ht="34" customHeight="1">
      <x:c r="A620" s="3" t="str">
        <x:v>Junho</x:v>
      </x:c>
      <x:c r="B620" s="3" t="str">
        <x:v>O&amp;M</x:v>
      </x:c>
      <x:c r="C620" s="3" t="str">
        <x:v>DISPONIBILIDADE</x:v>
      </x:c>
      <x:c r="D620" s="3" t="str">
        <x:v>5025300251</x:v>
      </x:c>
      <x:c r="E620" s="9" t="str">
        <x:v>TURMA LM ATE 36,2KV 2H CESTO SOBREAVISO</x:v>
      </x:c>
      <x:c r="F620" s="3" t="str">
        <x:v>HORA</x:v>
      </x:c>
      <x:c r="G620" s="10" t="n">
        <x:v>0</x:v>
      </x:c>
      <x:c r="H620" s="10" t="str">
        <x:f>IF(G620="","",G620/12)</x:f>
      </x:c>
      <x:c r="I620" s="10" t="n">
        <x:v>26</x:v>
      </x:c>
      <x:c r="J620" s="10" t="str">
        <x:f>IF(H620="","",I620-H620)</x:f>
      </x:c>
      <x:c r="K620" s="11" t="str">
        <x:f>IF(H620&gt;0,I620/H620,"")</x:f>
      </x:c>
      <x:c r="L620" s="12" t="n">
        <x:v>0</x:v>
      </x:c>
      <x:c r="M620" s="12" t="n">
        <x:v>1352.78</x:v>
      </x:c>
      <x:c r="N620" s="12" t="n">
        <x:f>M620-L620</x:f>
        <x:v>1352.78</x:v>
      </x:c>
      <x:c r="O620" s="3" t="str">
        <x:v>Anexo IX · fora do K</x:v>
      </x:c>
    </x:row>
    <x:row r="621" ht="34" customHeight="1">
      <x:c r="A621" s="3" t="str">
        <x:v>Junho</x:v>
      </x:c>
      <x:c r="B621" s="3" t="str">
        <x:v>O&amp;M</x:v>
      </x:c>
      <x:c r="C621" s="3" t="str">
        <x:v>DISPONIBILIDADE</x:v>
      </x:c>
      <x:c r="D621" s="3" t="str">
        <x:v>5020000138</x:v>
      </x:c>
      <x:c r="E621" s="9" t="str">
        <x:v>ARRASTAR POSTE/MATERIAL MANUAL LM</x:v>
      </x:c>
      <x:c r="F621" s="3" t="str">
        <x:v>UNIDADE</x:v>
      </x:c>
      <x:c r="G621" s="10" t="n">
        <x:v>0</x:v>
      </x:c>
      <x:c r="H621" s="10" t="str">
        <x:f>IF(G621="","",G621/12)</x:f>
      </x:c>
      <x:c r="I621" s="10" t="n">
        <x:v>0</x:v>
      </x:c>
      <x:c r="J621" s="10" t="str">
        <x:f>IF(H621="","",I621-H621)</x:f>
      </x:c>
      <x:c r="K621" s="11" t="str">
        <x:f>IF(H621&gt;0,I621/H621,"")</x:f>
      </x:c>
      <x:c r="L621" s="12" t="n">
        <x:v>0</x:v>
      </x:c>
      <x:c r="M621" s="12" t="n">
        <x:v>0</x:v>
      </x:c>
      <x:c r="N621" s="12" t="n">
        <x:f>M621-L621</x:f>
        <x:v>0</x:v>
      </x:c>
      <x:c r="O621" s="3" t="str">
        <x:v>Anexo IX · fora do K</x:v>
      </x:c>
    </x:row>
    <x:row r="622" ht="34" customHeight="1">
      <x:c r="A622" s="3" t="str">
        <x:v>Junho</x:v>
      </x:c>
      <x:c r="B622" s="3" t="str">
        <x:v>O&amp;M</x:v>
      </x:c>
      <x:c r="C622" s="3" t="str">
        <x:v>DISPONIBILIDADE</x:v>
      </x:c>
      <x:c r="D622" s="3" t="str">
        <x:v>5020000111</x:v>
      </x:c>
      <x:c r="E622" s="9" t="str">
        <x:v>TRANSPORTE ESPECIAL MATERIAL TRATOR LM</x:v>
      </x:c>
      <x:c r="F622" s="3" t="str">
        <x:v>HORA</x:v>
      </x:c>
      <x:c r="G622" s="10" t="n">
        <x:v>0</x:v>
      </x:c>
      <x:c r="H622" s="10" t="str">
        <x:f>IF(G622="","",G622/12)</x:f>
      </x:c>
      <x:c r="I622" s="10" t="n">
        <x:v>0</x:v>
      </x:c>
      <x:c r="J622" s="10" t="str">
        <x:f>IF(H622="","",I622-H622)</x:f>
      </x:c>
      <x:c r="K622" s="11" t="str">
        <x:f>IF(H622&gt;0,I622/H622,"")</x:f>
      </x:c>
      <x:c r="L622" s="12" t="n">
        <x:v>0</x:v>
      </x:c>
      <x:c r="M622" s="12" t="n">
        <x:v>0</x:v>
      </x:c>
      <x:c r="N622" s="12" t="n">
        <x:f>M622-L622</x:f>
        <x:v>0</x:v>
      </x:c>
      <x:c r="O622" s="3" t="str">
        <x:v>Anexo IX · fora do K</x:v>
      </x:c>
    </x:row>
    <x:row r="623" ht="34" customHeight="1">
      <x:c r="A623" s="3" t="str">
        <x:v>Junho</x:v>
      </x:c>
      <x:c r="B623" s="3" t="str">
        <x:v>O&amp;M</x:v>
      </x:c>
      <x:c r="C623" s="3" t="str">
        <x:v>DISPONIBILIDADE</x:v>
      </x:c>
      <x:c r="D623" s="3" t="str">
        <x:v>5025000067</x:v>
      </x:c>
      <x:c r="E623" s="9" t="str">
        <x:v>ARRASTAR MATERIAL C/ TRATOR LM</x:v>
      </x:c>
      <x:c r="F623" s="3" t="str">
        <x:v>UNIDADE</x:v>
      </x:c>
      <x:c r="G623" s="10" t="n">
        <x:v>0</x:v>
      </x:c>
      <x:c r="H623" s="10" t="str">
        <x:f>IF(G623="","",G623/12)</x:f>
      </x:c>
      <x:c r="I623" s="10" t="n">
        <x:v>0</x:v>
      </x:c>
      <x:c r="J623" s="10" t="str">
        <x:f>IF(H623="","",I623-H623)</x:f>
      </x:c>
      <x:c r="K623" s="11" t="str">
        <x:f>IF(H623&gt;0,I623/H623,"")</x:f>
      </x:c>
      <x:c r="L623" s="12" t="n">
        <x:v>0</x:v>
      </x:c>
      <x:c r="M623" s="12" t="n">
        <x:v>0</x:v>
      </x:c>
      <x:c r="N623" s="12" t="n">
        <x:f>M623-L623</x:f>
        <x:v>0</x:v>
      </x:c>
      <x:c r="O623" s="3" t="str">
        <x:v>Anexo IX · fora do K</x:v>
      </x:c>
    </x:row>
    <x:row r="624" ht="34" customHeight="1">
      <x:c r="A624" s="3" t="str">
        <x:v>Junho</x:v>
      </x:c>
      <x:c r="B624" s="3" t="str">
        <x:v>O&amp;M</x:v>
      </x:c>
      <x:c r="C624" s="3" t="str">
        <x:v>DISPONIBILIDADE</x:v>
      </x:c>
      <x:c r="D624" s="3" t="str">
        <x:v>5025300235</x:v>
      </x:c>
      <x:c r="E624" s="9" t="str">
        <x:v>TURMA LM ATE 36,2KV 2H LEVE EM DISP</x:v>
      </x:c>
      <x:c r="F624" s="3" t="str">
        <x:v>HORA</x:v>
      </x:c>
      <x:c r="G624" s="10" t="n">
        <x:v>0</x:v>
      </x:c>
      <x:c r="H624" s="10" t="str">
        <x:f>IF(G624="","",G624/12)</x:f>
      </x:c>
      <x:c r="I624" s="10" t="n">
        <x:v>0</x:v>
      </x:c>
      <x:c r="J624" s="10" t="str">
        <x:f>IF(H624="","",I624-H624)</x:f>
      </x:c>
      <x:c r="K624" s="11" t="str">
        <x:f>IF(H624&gt;0,I624/H624,"")</x:f>
      </x:c>
      <x:c r="L624" s="12" t="n">
        <x:v>0</x:v>
      </x:c>
      <x:c r="M624" s="12" t="n">
        <x:v>0</x:v>
      </x:c>
      <x:c r="N624" s="12" t="n">
        <x:f>M624-L624</x:f>
        <x:v>0</x:v>
      </x:c>
      <x:c r="O624" s="3" t="str">
        <x:v>Anexo IX · fora do K</x:v>
      </x:c>
    </x:row>
    <x:row r="625" ht="34" customHeight="1">
      <x:c r="A625" s="3" t="str">
        <x:v>Junho</x:v>
      </x:c>
      <x:c r="B625" s="3" t="str">
        <x:v>O&amp;M</x:v>
      </x:c>
      <x:c r="C625" s="3" t="str">
        <x:v>DISPONIBILIDADE</x:v>
      </x:c>
      <x:c r="D625" s="3" t="str">
        <x:v>5025300236</x:v>
      </x:c>
      <x:c r="E625" s="9" t="str">
        <x:v>TURMA LM ATE 36,2KV 2H CESTO EM DISP</x:v>
      </x:c>
      <x:c r="F625" s="3" t="str">
        <x:v>HORA</x:v>
      </x:c>
      <x:c r="G625" s="10" t="n">
        <x:v>0</x:v>
      </x:c>
      <x:c r="H625" s="10" t="str">
        <x:f>IF(G625="","",G625/12)</x:f>
      </x:c>
      <x:c r="I625" s="10" t="n">
        <x:v>0</x:v>
      </x:c>
      <x:c r="J625" s="10" t="str">
        <x:f>IF(H625="","",I625-H625)</x:f>
      </x:c>
      <x:c r="K625" s="11" t="str">
        <x:f>IF(H625&gt;0,I625/H625,"")</x:f>
      </x:c>
      <x:c r="L625" s="12" t="n">
        <x:v>0</x:v>
      </x:c>
      <x:c r="M625" s="12" t="n">
        <x:v>0</x:v>
      </x:c>
      <x:c r="N625" s="12" t="n">
        <x:f>M625-L625</x:f>
        <x:v>0</x:v>
      </x:c>
      <x:c r="O625" s="3" t="str">
        <x:v>Anexo IX · fora do K</x:v>
      </x:c>
    </x:row>
    <x:row r="626" ht="34" customHeight="1">
      <x:c r="A626" s="3" t="str">
        <x:v>Junho</x:v>
      </x:c>
      <x:c r="B626" s="3" t="str">
        <x:v>O&amp;M</x:v>
      </x:c>
      <x:c r="C626" s="3" t="str">
        <x:v>DISPONIBILIDADE</x:v>
      </x:c>
      <x:c r="D626" s="3" t="str">
        <x:v>5025300237</x:v>
      </x:c>
      <x:c r="E626" s="9" t="str">
        <x:v>TURMA LM ATE 36,2KV 5H CAM EM DISP</x:v>
      </x:c>
      <x:c r="F626" s="3" t="str">
        <x:v>HORA</x:v>
      </x:c>
      <x:c r="G626" s="10" t="n">
        <x:v>0</x:v>
      </x:c>
      <x:c r="H626" s="10" t="str">
        <x:f>IF(G626="","",G626/12)</x:f>
      </x:c>
      <x:c r="I626" s="10" t="n">
        <x:v>0</x:v>
      </x:c>
      <x:c r="J626" s="10" t="str">
        <x:f>IF(H626="","",I626-H626)</x:f>
      </x:c>
      <x:c r="K626" s="11" t="str">
        <x:f>IF(H626&gt;0,I626/H626,"")</x:f>
      </x:c>
      <x:c r="L626" s="12" t="n">
        <x:v>0</x:v>
      </x:c>
      <x:c r="M626" s="12" t="n">
        <x:v>0</x:v>
      </x:c>
      <x:c r="N626" s="12" t="n">
        <x:f>M626-L626</x:f>
        <x:v>0</x:v>
      </x:c>
      <x:c r="O626" s="3" t="str">
        <x:v>Anexo IX · fora do K</x:v>
      </x:c>
    </x:row>
    <x:row r="627" ht="34" customHeight="1">
      <x:c r="A627" s="3" t="str">
        <x:v>Junho</x:v>
      </x:c>
      <x:c r="B627" s="3" t="str">
        <x:v>O&amp;M</x:v>
      </x:c>
      <x:c r="C627" s="3" t="str">
        <x:v>DISPONIBILIDADE</x:v>
      </x:c>
      <x:c r="D627" s="3" t="str">
        <x:v>5025300253</x:v>
      </x:c>
      <x:c r="E627" s="9" t="str">
        <x:v>TURMA LM ATE 36,2KV 2H LEVE SOBREAVISO</x:v>
      </x:c>
      <x:c r="F627" s="3" t="str">
        <x:v>HORA</x:v>
      </x:c>
      <x:c r="G627" s="10" t="n">
        <x:v>0</x:v>
      </x:c>
      <x:c r="H627" s="10" t="str">
        <x:f>IF(G627="","",G627/12)</x:f>
      </x:c>
      <x:c r="I627" s="10" t="n">
        <x:v>0</x:v>
      </x:c>
      <x:c r="J627" s="10" t="str">
        <x:f>IF(H627="","",I627-H627)</x:f>
      </x:c>
      <x:c r="K627" s="11" t="str">
        <x:f>IF(H627&gt;0,I627/H627,"")</x:f>
      </x:c>
      <x:c r="L627" s="12" t="n">
        <x:v>0</x:v>
      </x:c>
      <x:c r="M627" s="12" t="n">
        <x:v>0</x:v>
      </x:c>
      <x:c r="N627" s="12" t="n">
        <x:f>M627-L627</x:f>
        <x:v>0</x:v>
      </x:c>
      <x:c r="O627" s="3" t="str">
        <x:v>Anexo IX · fora do K</x:v>
      </x:c>
    </x:row>
    <x:row r="628" ht="34" customHeight="1">
      <x:c r="A628" s="3" t="str">
        <x:v>Junho</x:v>
      </x:c>
      <x:c r="B628" s="3" t="str">
        <x:v>O&amp;M</x:v>
      </x:c>
      <x:c r="C628" s="3" t="str">
        <x:v>DISPONIBILIDADE</x:v>
      </x:c>
      <x:c r="D628" s="3" t="str">
        <x:v>5025300055</x:v>
      </x:c>
      <x:c r="E628" s="9" t="str">
        <x:v>TURMA PODA LEVE 3H DISPONIBILIDADE PO LM</x:v>
      </x:c>
      <x:c r="F628" s="3" t="str">
        <x:v>HORA</x:v>
      </x:c>
      <x:c r="G628" s="10" t="n">
        <x:v>0</x:v>
      </x:c>
      <x:c r="H628" s="10" t="str">
        <x:f>IF(G628="","",G628/12)</x:f>
      </x:c>
      <x:c r="I628" s="10" t="n">
        <x:v>0</x:v>
      </x:c>
      <x:c r="J628" s="10" t="str">
        <x:f>IF(H628="","",I628-H628)</x:f>
      </x:c>
      <x:c r="K628" s="11" t="str">
        <x:f>IF(H628&gt;0,I628/H628,"")</x:f>
      </x:c>
      <x:c r="L628" s="12" t="n">
        <x:v>0</x:v>
      </x:c>
      <x:c r="M628" s="12" t="n">
        <x:v>0</x:v>
      </x:c>
      <x:c r="N628" s="12" t="n">
        <x:f>M628-L628</x:f>
        <x:v>0</x:v>
      </x:c>
      <x:c r="O628" s="3" t="str">
        <x:v>Anexo IX · fora do K</x:v>
      </x:c>
    </x:row>
    <x:row r="629" ht="34" customHeight="1">
      <x:c r="A629" s="3" t="str">
        <x:v>Junho</x:v>
      </x:c>
      <x:c r="B629" s="3" t="str">
        <x:v>O&amp;M</x:v>
      </x:c>
      <x:c r="C629" s="3" t="str">
        <x:v>DISPONIBILIDADE</x:v>
      </x:c>
      <x:c r="D629" s="3" t="str">
        <x:v>5035000073</x:v>
      </x:c>
      <x:c r="E629" s="9" t="str">
        <x:v>TURMA PODA DISPONIBILIDADE PO LV</x:v>
      </x:c>
      <x:c r="F629" s="3" t="str">
        <x:v>HORA</x:v>
      </x:c>
      <x:c r="G629" s="10" t="n">
        <x:v>0</x:v>
      </x:c>
      <x:c r="H629" s="10" t="str">
        <x:f>IF(G629="","",G629/12)</x:f>
      </x:c>
      <x:c r="I629" s="10" t="n">
        <x:v>0</x:v>
      </x:c>
      <x:c r="J629" s="10" t="str">
        <x:f>IF(H629="","",I629-H629)</x:f>
      </x:c>
      <x:c r="K629" s="11" t="str">
        <x:f>IF(H629&gt;0,I629/H629,"")</x:f>
      </x:c>
      <x:c r="L629" s="12" t="n">
        <x:v>0</x:v>
      </x:c>
      <x:c r="M629" s="12" t="n">
        <x:v>0</x:v>
      </x:c>
      <x:c r="N629" s="12" t="n">
        <x:f>M629-L629</x:f>
        <x:v>0</x:v>
      </x:c>
      <x:c r="O629" s="3" t="str">
        <x:v>Anexo IX · fora do K</x:v>
      </x:c>
    </x:row>
    <x:row r="630" ht="34" customHeight="1">
      <x:c r="A630" s="3" t="str">
        <x:v>Junho</x:v>
      </x:c>
      <x:c r="B630" s="3" t="str">
        <x:v>STC</x:v>
      </x:c>
      <x:c r="C630" s="3" t="str">
        <x:v>DISPONIBILIDADE</x:v>
      </x:c>
      <x:c r="D630" s="3" t="str">
        <x:v>5015000020</x:v>
      </x:c>
      <x:c r="E630" s="9" t="str">
        <x:v>ATEND EMERG CORTE/RELIGACAO SOBREAVISO</x:v>
      </x:c>
      <x:c r="F630" s="3" t="str">
        <x:v>HORA</x:v>
      </x:c>
      <x:c r="G630" s="10" t="n">
        <x:v>0</x:v>
      </x:c>
      <x:c r="H630" s="10" t="str">
        <x:f>IF(G630="","",G630/12)</x:f>
      </x:c>
      <x:c r="I630" s="10" t="n">
        <x:v>0</x:v>
      </x:c>
      <x:c r="J630" s="10" t="str">
        <x:f>IF(H630="","",I630-H630)</x:f>
      </x:c>
      <x:c r="K630" s="11" t="str">
        <x:f>IF(H630&gt;0,I630/H630,"")</x:f>
      </x:c>
      <x:c r="L630" s="12" t="n">
        <x:v>0</x:v>
      </x:c>
      <x:c r="M630" s="12" t="n">
        <x:v>0</x:v>
      </x:c>
      <x:c r="N630" s="12" t="n">
        <x:f>M630-L630</x:f>
        <x:v>0</x:v>
      </x:c>
      <x:c r="O630" s="3" t="str">
        <x:v>Anexo IX · fora do K</x:v>
      </x:c>
    </x:row>
    <x:row r="631" ht="34" customHeight="1">
      <x:c r="A631" s="3" t="str">
        <x:v>Junho</x:v>
      </x:c>
      <x:c r="B631" s="3" t="str">
        <x:v>STC</x:v>
      </x:c>
      <x:c r="C631" s="3" t="str">
        <x:v>DISPONIBILIDADE</x:v>
      </x:c>
      <x:c r="D631" s="3" t="str">
        <x:v>5015000026</x:v>
      </x:c>
      <x:c r="E631" s="9" t="str">
        <x:v>HORA SOBREAVISO ATENDIMENTO EMERGENCIAL</x:v>
      </x:c>
      <x:c r="F631" s="3" t="str">
        <x:v>HORA</x:v>
      </x:c>
      <x:c r="G631" s="10" t="n">
        <x:v>0</x:v>
      </x:c>
      <x:c r="H631" s="10" t="str">
        <x:f>IF(G631="","",G631/12)</x:f>
      </x:c>
      <x:c r="I631" s="10" t="n">
        <x:v>0</x:v>
      </x:c>
      <x:c r="J631" s="10" t="str">
        <x:f>IF(H631="","",I631-H631)</x:f>
      </x:c>
      <x:c r="K631" s="11" t="str">
        <x:f>IF(H631&gt;0,I631/H631,"")</x:f>
      </x:c>
      <x:c r="L631" s="12" t="n">
        <x:v>0</x:v>
      </x:c>
      <x:c r="M631" s="12" t="n">
        <x:v>0</x:v>
      </x:c>
      <x:c r="N631" s="12" t="n">
        <x:f>M631-L631</x:f>
        <x:v>0</x:v>
      </x:c>
      <x:c r="O631" s="3" t="str">
        <x:v>Anexo IX · fora do K</x:v>
      </x:c>
    </x:row>
    <x:row r="632" ht="34" customHeight="1">
      <x:c r="A632" s="3" t="str">
        <x:v>Junho</x:v>
      </x:c>
      <x:c r="B632" s="3" t="str">
        <x:v>STC</x:v>
      </x:c>
      <x:c r="C632" s="3" t="str">
        <x:v>DISPONIBILIDADE</x:v>
      </x:c>
      <x:c r="D632" s="3" t="str">
        <x:v>5013300051</x:v>
      </x:c>
      <x:c r="E632" s="9" t="str">
        <x:v>HORA EM DISPONIB ATENDIMENTO EMERGENCIAL</x:v>
      </x:c>
      <x:c r="F632" s="3" t="str">
        <x:v>HORA</x:v>
      </x:c>
      <x:c r="G632" s="10" t="n">
        <x:v>0</x:v>
      </x:c>
      <x:c r="H632" s="10" t="str">
        <x:f>IF(G632="","",G632/12)</x:f>
      </x:c>
      <x:c r="I632" s="10" t="n">
        <x:v>0</x:v>
      </x:c>
      <x:c r="J632" s="10" t="str">
        <x:f>IF(H632="","",I632-H632)</x:f>
      </x:c>
      <x:c r="K632" s="11" t="str">
        <x:f>IF(H632&gt;0,I632/H632,"")</x:f>
      </x:c>
      <x:c r="L632" s="12" t="n">
        <x:v>0</x:v>
      </x:c>
      <x:c r="M632" s="12" t="n">
        <x:v>0</x:v>
      </x:c>
      <x:c r="N632" s="12" t="n">
        <x:f>M632-L632</x:f>
        <x:v>0</x:v>
      </x:c>
      <x:c r="O632" s="3" t="str">
        <x:v>Anexo IX · fora do K</x:v>
      </x:c>
    </x:row>
    <x:row r="633" ht="34" customHeight="1">
      <x:c r="A633" s="3" t="str">
        <x:v>Junho</x:v>
      </x:c>
      <x:c r="B633" s="3" t="str">
        <x:v>O&amp;M</x:v>
      </x:c>
      <x:c r="C633" s="3" t="str">
        <x:v>DISPONIBILIDADE</x:v>
      </x:c>
      <x:c r="D633" s="3" t="str">
        <x:v>5025300238</x:v>
      </x:c>
      <x:c r="E633" s="9" t="str">
        <x:v>TURMA LV ATE 36,2KV 3H CESTO SP EM DISP</x:v>
      </x:c>
      <x:c r="F633" s="3" t="str">
        <x:v>HORA</x:v>
      </x:c>
      <x:c r="G633" s="10" t="n">
        <x:v>0</x:v>
      </x:c>
      <x:c r="H633" s="10" t="str">
        <x:f>IF(G633="","",G633/12)</x:f>
      </x:c>
      <x:c r="I633" s="10" t="n">
        <x:v>0</x:v>
      </x:c>
      <x:c r="J633" s="10" t="str">
        <x:f>IF(H633="","",I633-H633)</x:f>
      </x:c>
      <x:c r="K633" s="11" t="str">
        <x:f>IF(H633&gt;0,I633/H633,"")</x:f>
      </x:c>
      <x:c r="L633" s="12" t="n">
        <x:v>0</x:v>
      </x:c>
      <x:c r="M633" s="12" t="n">
        <x:v>0</x:v>
      </x:c>
      <x:c r="N633" s="12" t="n">
        <x:f>M633-L633</x:f>
        <x:v>0</x:v>
      </x:c>
      <x:c r="O633" s="3" t="str">
        <x:v>Anexo IX · fora do K</x:v>
      </x:c>
    </x:row>
    <x:row r="634" ht="34" customHeight="1">
      <x:c r="A634" s="3" t="str">
        <x:v>Junho</x:v>
      </x:c>
      <x:c r="B634" s="3" t="str">
        <x:v>O&amp;M</x:v>
      </x:c>
      <x:c r="C634" s="3" t="str">
        <x:v>DISPONIBILIDADE</x:v>
      </x:c>
      <x:c r="D634" s="3" t="str">
        <x:v>5025300239</x:v>
      </x:c>
      <x:c r="E634" s="9" t="str">
        <x:v>TURMA LV ATE 36,2KV 4H CESTO DP EM DISP</x:v>
      </x:c>
      <x:c r="F634" s="3" t="str">
        <x:v>HORA</x:v>
      </x:c>
      <x:c r="G634" s="10" t="n">
        <x:v>0</x:v>
      </x:c>
      <x:c r="H634" s="10" t="str">
        <x:f>IF(G634="","",G634/12)</x:f>
      </x:c>
      <x:c r="I634" s="10" t="n">
        <x:v>0</x:v>
      </x:c>
      <x:c r="J634" s="10" t="str">
        <x:f>IF(H634="","",I634-H634)</x:f>
      </x:c>
      <x:c r="K634" s="11" t="str">
        <x:f>IF(H634&gt;0,I634/H634,"")</x:f>
      </x:c>
      <x:c r="L634" s="12" t="n">
        <x:v>0</x:v>
      </x:c>
      <x:c r="M634" s="12" t="n">
        <x:v>0</x:v>
      </x:c>
      <x:c r="N634" s="12" t="n">
        <x:f>M634-L634</x:f>
        <x:v>0</x:v>
      </x:c>
      <x:c r="O634" s="3" t="str">
        <x:v>Anexo IX · fora do K</x:v>
      </x:c>
    </x:row>
    <x:row r="635" ht="34" customHeight="1">
      <x:c r="A635" s="3" t="str">
        <x:v>Junho</x:v>
      </x:c>
      <x:c r="B635" s="3" t="str">
        <x:v>O&amp;M</x:v>
      </x:c>
      <x:c r="C635" s="3" t="str">
        <x:v>DISPONIBILIDADE</x:v>
      </x:c>
      <x:c r="D635" s="3" t="str">
        <x:v>5013300007</x:v>
      </x:c>
      <x:c r="E635" s="9" t="str">
        <x:v>TURMA LV 3H CAM SOBREAVISO</x:v>
      </x:c>
      <x:c r="F635" s="3" t="str">
        <x:v>HORA</x:v>
      </x:c>
      <x:c r="G635" s="10" t="n">
        <x:v>0</x:v>
      </x:c>
      <x:c r="H635" s="10" t="str">
        <x:f>IF(G635="","",G635/12)</x:f>
      </x:c>
      <x:c r="I635" s="10" t="n">
        <x:v>0</x:v>
      </x:c>
      <x:c r="J635" s="10" t="str">
        <x:f>IF(H635="","",I635-H635)</x:f>
      </x:c>
      <x:c r="K635" s="11" t="str">
        <x:f>IF(H635&gt;0,I635/H635,"")</x:f>
      </x:c>
      <x:c r="L635" s="12" t="n">
        <x:v>0</x:v>
      </x:c>
      <x:c r="M635" s="12" t="n">
        <x:v>0</x:v>
      </x:c>
      <x:c r="N635" s="12" t="n">
        <x:f>M635-L635</x:f>
        <x:v>0</x:v>
      </x:c>
      <x:c r="O635" s="3" t="str">
        <x:v>Anexo IX · fora do K</x:v>
      </x:c>
    </x:row>
    <x:row r="636" ht="34" customHeight="1">
      <x:c r="A636" s="3" t="str">
        <x:v>Junho</x:v>
      </x:c>
      <x:c r="B636" s="3" t="str">
        <x:v>O&amp;M</x:v>
      </x:c>
      <x:c r="C636" s="3" t="str">
        <x:v>DISPONIBILIDADE</x:v>
      </x:c>
      <x:c r="D636" s="3" t="str">
        <x:v>5013300005</x:v>
      </x:c>
      <x:c r="E636" s="9" t="str">
        <x:v>TURMA LV 4H CAM SOBREAVISO</x:v>
      </x:c>
      <x:c r="F636" s="3" t="str">
        <x:v>HORA</x:v>
      </x:c>
      <x:c r="G636" s="10" t="n">
        <x:v>0</x:v>
      </x:c>
      <x:c r="H636" s="10" t="str">
        <x:f>IF(G636="","",G636/12)</x:f>
      </x:c>
      <x:c r="I636" s="10" t="n">
        <x:v>0</x:v>
      </x:c>
      <x:c r="J636" s="10" t="str">
        <x:f>IF(H636="","",I636-H636)</x:f>
      </x:c>
      <x:c r="K636" s="11" t="str">
        <x:f>IF(H636&gt;0,I636/H636,"")</x:f>
      </x:c>
      <x:c r="L636" s="12" t="n">
        <x:v>0</x:v>
      </x:c>
      <x:c r="M636" s="12" t="n">
        <x:v>0</x:v>
      </x:c>
      <x:c r="N636" s="12" t="n">
        <x:f>M636-L636</x:f>
        <x:v>0</x:v>
      </x:c>
      <x:c r="O636" s="3" t="str">
        <x:v>Anexo IX · fora do K</x:v>
      </x:c>
    </x:row>
    <x:row r="637" ht="34" customHeight="1">
      <x:c r="A637" s="3" t="str">
        <x:v>Junho</x:v>
      </x:c>
      <x:c r="B637" s="3" t="str">
        <x:v>STC</x:v>
      </x:c>
      <x:c r="C637" s="3" t="str">
        <x:v>DISPONIBILIDADE</x:v>
      </x:c>
      <x:c r="D637" s="3" t="str">
        <x:v>5082000209</x:v>
      </x:c>
      <x:c r="E637" s="9" t="str">
        <x:v>HORA EM DISPONIBILIDADE COBRANCA</x:v>
      </x:c>
      <x:c r="F637" s="3" t="str">
        <x:v>HORA</x:v>
      </x:c>
      <x:c r="G637" s="10" t="n">
        <x:v>0</x:v>
      </x:c>
      <x:c r="H637" s="10" t="str">
        <x:f>IF(G637="","",G637/12)</x:f>
      </x:c>
      <x:c r="I637" s="10" t="n">
        <x:v>0</x:v>
      </x:c>
      <x:c r="J637" s="10" t="str">
        <x:f>IF(H637="","",I637-H637)</x:f>
      </x:c>
      <x:c r="K637" s="11" t="str">
        <x:f>IF(H637&gt;0,I637/H637,"")</x:f>
      </x:c>
      <x:c r="L637" s="12" t="n">
        <x:v>0</x:v>
      </x:c>
      <x:c r="M637" s="12" t="n">
        <x:v>0</x:v>
      </x:c>
      <x:c r="N637" s="12" t="n">
        <x:f>M637-L637</x:f>
        <x:v>0</x:v>
      </x:c>
      <x:c r="O637" s="3" t="str">
        <x:v>Anexo IX · fora do K</x:v>
      </x:c>
    </x:row>
    <x:row r="638" ht="34" customHeight="1">
      <x:c r="A638" s="3" t="str">
        <x:v>Junho</x:v>
      </x:c>
      <x:c r="B638" s="3" t="str">
        <x:v>STC</x:v>
      </x:c>
      <x:c r="C638" s="3" t="str">
        <x:v>DISPONIBILIDADE</x:v>
      </x:c>
      <x:c r="D638" s="3" t="str">
        <x:v>5082000210</x:v>
      </x:c>
      <x:c r="E638" s="9" t="str">
        <x:v>HORA EM DISPONIBILIDADE LIGACAO NOVA</x:v>
      </x:c>
      <x:c r="F638" s="3" t="str">
        <x:v>HORA</x:v>
      </x:c>
      <x:c r="G638" s="10" t="n">
        <x:v>0</x:v>
      </x:c>
      <x:c r="H638" s="10" t="str">
        <x:f>IF(G638="","",G638/12)</x:f>
      </x:c>
      <x:c r="I638" s="10" t="n">
        <x:v>0</x:v>
      </x:c>
      <x:c r="J638" s="10" t="str">
        <x:f>IF(H638="","",I638-H638)</x:f>
      </x:c>
      <x:c r="K638" s="11" t="str">
        <x:f>IF(H638&gt;0,I638/H638,"")</x:f>
      </x:c>
      <x:c r="L638" s="12" t="n">
        <x:v>0</x:v>
      </x:c>
      <x:c r="M638" s="12" t="n">
        <x:v>0</x:v>
      </x:c>
      <x:c r="N638" s="12" t="n">
        <x:f>M638-L638</x:f>
        <x:v>0</x:v>
      </x:c>
      <x:c r="O638" s="3" t="str">
        <x:v>Anexo IX · fora do K</x:v>
      </x:c>
    </x:row>
    <x:row r="639" ht="34" customHeight="1">
      <x:c r="A639" s="3" t="str">
        <x:v>Junho</x:v>
      </x:c>
      <x:c r="B639" s="3" t="str">
        <x:v>O&amp;M</x:v>
      </x:c>
      <x:c r="C639" s="3" t="str">
        <x:v>EQUIPAMENTOS</x:v>
      </x:c>
      <x:c r="D639" s="3" t="str">
        <x:v>5025300054</x:v>
      </x:c>
      <x:c r="E639" s="9" t="str">
        <x:v>TURMA MANUT EQUIPAMENTO DISP</x:v>
      </x:c>
      <x:c r="F639" s="3" t="str">
        <x:v>HORA</x:v>
      </x:c>
      <x:c r="G639" s="10" t="n">
        <x:v>22920</x:v>
      </x:c>
      <x:c r="H639" s="10" t="n">
        <x:f>IF(G639="","",G639/12)</x:f>
        <x:v>1910</x:v>
      </x:c>
      <x:c r="I639" s="10" t="n">
        <x:v>1795.333</x:v>
      </x:c>
      <x:c r="J639" s="10" t="n">
        <x:f>IF(H639="","",I639-H639)</x:f>
        <x:v>-114.66699999999992</x:v>
      </x:c>
      <x:c r="K639" s="11" t="n">
        <x:f>IF(H639&gt;0,I639/H639,"")</x:f>
        <x:v>0.9399649214659687</x:v>
      </x:c>
      <x:c r="L639" s="12" t="n">
        <x:v>512071</x:v>
      </x:c>
      <x:c r="M639" s="12" t="n">
        <x:v>481328.78</x:v>
      </x:c>
      <x:c r="N639" s="12" t="n">
        <x:f>M639-L639</x:f>
        <x:v>-30742.219999999972</x:v>
      </x:c>
      <x:c r="O639" s="3" t="str">
        <x:v>Anexo IX · fora do K</x:v>
      </x:c>
    </x:row>
    <x:row r="640" ht="34" customHeight="1">
      <x:c r="A640" s="3" t="str">
        <x:v>Junho</x:v>
      </x:c>
      <x:c r="B640" s="3" t="str">
        <x:v>O&amp;M</x:v>
      </x:c>
      <x:c r="C640" s="3" t="str">
        <x:v>EQUIPAMENTOS</x:v>
      </x:c>
      <x:c r="D640" s="3" t="str">
        <x:v>5025300256</x:v>
      </x:c>
      <x:c r="E640" s="9" t="str">
        <x:v>TURMA MANUT EQUIPAMENTO SOBREAVISO</x:v>
      </x:c>
      <x:c r="F640" s="3" t="str">
        <x:v>HORA</x:v>
      </x:c>
      <x:c r="G640" s="10" t="n">
        <x:v>0</x:v>
      </x:c>
      <x:c r="H640" s="10" t="str">
        <x:f>IF(G640="","",G640/12)</x:f>
      </x:c>
      <x:c r="I640" s="10" t="n">
        <x:v>142.101</x:v>
      </x:c>
      <x:c r="J640" s="10" t="str">
        <x:f>IF(H640="","",I640-H640)</x:f>
      </x:c>
      <x:c r="K640" s="11" t="str">
        <x:f>IF(H640&gt;0,I640/H640,"")</x:f>
      </x:c>
      <x:c r="L640" s="12" t="n">
        <x:v>0</x:v>
      </x:c>
      <x:c r="M640" s="12" t="n">
        <x:v>2286.41</x:v>
      </x:c>
      <x:c r="N640" s="12" t="n">
        <x:f>M640-L640</x:f>
        <x:v>2286.41</x:v>
      </x:c>
      <x:c r="O640" s="3" t="str">
        <x:v>Anexo IX · fora do K</x:v>
      </x:c>
    </x:row>
    <x:row r="641" ht="34" customHeight="1">
      <x:c r="A641" s="3" t="str">
        <x:v>Junho</x:v>
      </x:c>
      <x:c r="B641" s="3" t="str">
        <x:v>O&amp;M</x:v>
      </x:c>
      <x:c r="C641" s="3" t="str">
        <x:v>EQUIPAMENTOS</x:v>
      </x:c>
      <x:c r="D641" s="3" t="str">
        <x:v>5025300272</x:v>
      </x:c>
      <x:c r="E641" s="9" t="str">
        <x:v>TURMA MANUT EQUIPAMENTO ATEND EMERGENC</x:v>
      </x:c>
      <x:c r="F641" s="3" t="str">
        <x:v>HORA</x:v>
      </x:c>
      <x:c r="G641" s="10" t="n">
        <x:v>0</x:v>
      </x:c>
      <x:c r="H641" s="10" t="str">
        <x:f>IF(G641="","",G641/12)</x:f>
      </x:c>
      <x:c r="I641" s="10" t="n">
        <x:v>0</x:v>
      </x:c>
      <x:c r="J641" s="10" t="str">
        <x:f>IF(H641="","",I641-H641)</x:f>
      </x:c>
      <x:c r="K641" s="11" t="str">
        <x:f>IF(H641&gt;0,I641/H641,"")</x:f>
      </x:c>
      <x:c r="L641" s="12" t="n">
        <x:v>0</x:v>
      </x:c>
      <x:c r="M641" s="12" t="n">
        <x:v>0</x:v>
      </x:c>
      <x:c r="N641" s="12" t="n">
        <x:f>M641-L641</x:f>
        <x:v>0</x:v>
      </x:c>
      <x:c r="O641" s="3" t="str">
        <x:v>Anexo IX · fora do K</x:v>
      </x:c>
    </x:row>
    <x:row r="642" ht="34" customHeight="1">
      <x:c r="A642" s="3" t="str">
        <x:v>Junho</x:v>
      </x:c>
      <x:c r="B642" s="3" t="str">
        <x:v>O&amp;M</x:v>
      </x:c>
      <x:c r="C642" s="3" t="str">
        <x:v>EQUIPAMENTOS</x:v>
      </x:c>
      <x:c r="D642" s="3" t="str">
        <x:v>5025300275</x:v>
      </x:c>
      <x:c r="E642" s="9" t="str">
        <x:v>TURMA MANUT EQUIPAMENT ATEND EMERG (25%)</x:v>
      </x:c>
      <x:c r="F642" s="3" t="str">
        <x:v>HORA</x:v>
      </x:c>
      <x:c r="G642" s="10" t="n">
        <x:v>0</x:v>
      </x:c>
      <x:c r="H642" s="10" t="str">
        <x:f>IF(G642="","",G642/12)</x:f>
      </x:c>
      <x:c r="I642" s="10" t="n">
        <x:v>0</x:v>
      </x:c>
      <x:c r="J642" s="10" t="str">
        <x:f>IF(H642="","",I642-H642)</x:f>
      </x:c>
      <x:c r="K642" s="11" t="str">
        <x:f>IF(H642&gt;0,I642/H642,"")</x:f>
      </x:c>
      <x:c r="L642" s="12" t="n">
        <x:v>0</x:v>
      </x:c>
      <x:c r="M642" s="12" t="n">
        <x:v>0</x:v>
      </x:c>
      <x:c r="N642" s="12" t="n">
        <x:f>M642-L642</x:f>
        <x:v>0</x:v>
      </x:c>
      <x:c r="O642" s="3" t="str">
        <x:v>Anexo IX · fora do K</x:v>
      </x:c>
    </x:row>
    <x:row r="643" ht="34" customHeight="1">
      <x:c r="A643" s="3" t="str">
        <x:v>Junho</x:v>
      </x:c>
      <x:c r="B643" s="3" t="str">
        <x:v>O&amp;M</x:v>
      </x:c>
      <x:c r="C643" s="3" t="str">
        <x:v>EQUIPAMENTOS</x:v>
      </x:c>
      <x:c r="D643" s="3" t="str">
        <x:v>5023000169</x:v>
      </x:c>
      <x:c r="E643" s="9" t="str">
        <x:v>SERV MANUTENCAO CORRET EQUIPAMENTO ARD</x:v>
      </x:c>
      <x:c r="F643" s="3" t="str">
        <x:v>UNIDADE</x:v>
      </x:c>
      <x:c r="G643" s="10" t="n">
        <x:v>0</x:v>
      </x:c>
      <x:c r="H643" s="10" t="str">
        <x:f>IF(G643="","",G643/12)</x:f>
      </x:c>
      <x:c r="I643" s="10" t="n">
        <x:v>0</x:v>
      </x:c>
      <x:c r="J643" s="10" t="str">
        <x:f>IF(H643="","",I643-H643)</x:f>
      </x:c>
      <x:c r="K643" s="11" t="str">
        <x:f>IF(H643&gt;0,I643/H643,"")</x:f>
      </x:c>
      <x:c r="L643" s="12" t="n">
        <x:v>0</x:v>
      </x:c>
      <x:c r="M643" s="12" t="n">
        <x:v>0</x:v>
      </x:c>
      <x:c r="N643" s="12" t="n">
        <x:f>M643-L643</x:f>
        <x:v>0</x:v>
      </x:c>
      <x:c r="O643" s="3" t="str">
        <x:v>Anexo IX · fora do K</x:v>
      </x:c>
    </x:row>
    <x:row r="644" ht="34" customHeight="1">
      <x:c r="A644" s="3" t="str">
        <x:v>Junho</x:v>
      </x:c>
      <x:c r="B644" s="3" t="str">
        <x:v>O&amp;M</x:v>
      </x:c>
      <x:c r="C644" s="3" t="str">
        <x:v>EQUIPAMENTOS</x:v>
      </x:c>
      <x:c r="D644" s="3" t="str">
        <x:v>5023000170</x:v>
      </x:c>
      <x:c r="E644" s="9" t="str">
        <x:v>SERV MANUTENCAO PREVENT EQUIPAMENTO ARD</x:v>
      </x:c>
      <x:c r="F644" s="3" t="str">
        <x:v>UNIDADE</x:v>
      </x:c>
      <x:c r="G644" s="10" t="n">
        <x:v>0</x:v>
      </x:c>
      <x:c r="H644" s="10" t="str">
        <x:f>IF(G644="","",G644/12)</x:f>
      </x:c>
      <x:c r="I644" s="10" t="n">
        <x:v>0</x:v>
      </x:c>
      <x:c r="J644" s="10" t="str">
        <x:f>IF(H644="","",I644-H644)</x:f>
      </x:c>
      <x:c r="K644" s="11" t="str">
        <x:f>IF(H644&gt;0,I644/H644,"")</x:f>
      </x:c>
      <x:c r="L644" s="12" t="n">
        <x:v>0</x:v>
      </x:c>
      <x:c r="M644" s="12" t="n">
        <x:v>0</x:v>
      </x:c>
      <x:c r="N644" s="12" t="n">
        <x:f>M644-L644</x:f>
        <x:v>0</x:v>
      </x:c>
      <x:c r="O644" s="3" t="str">
        <x:v>Anexo IX · fora do K</x:v>
      </x:c>
    </x:row>
    <x:row r="645" ht="34" customHeight="1">
      <x:c r="A645" s="3" t="str">
        <x:v>Junho</x:v>
      </x:c>
      <x:c r="B645" s="3" t="str">
        <x:v>O&amp;M</x:v>
      </x:c>
      <x:c r="C645" s="3" t="str">
        <x:v>EQUIPAMENTOS</x:v>
      </x:c>
      <x:c r="D645" s="3" t="str">
        <x:v>5023000180</x:v>
      </x:c>
      <x:c r="E645" s="9" t="str">
        <x:v>SERV MANUTENCAO DIRIGIDA EQUIPAMENTO ARD</x:v>
      </x:c>
      <x:c r="F645" s="3" t="str">
        <x:v>UNIDADE</x:v>
      </x:c>
      <x:c r="G645" s="10" t="n">
        <x:v>0</x:v>
      </x:c>
      <x:c r="H645" s="10" t="str">
        <x:f>IF(G645="","",G645/12)</x:f>
      </x:c>
      <x:c r="I645" s="10" t="n">
        <x:v>0</x:v>
      </x:c>
      <x:c r="J645" s="10" t="str">
        <x:f>IF(H645="","",I645-H645)</x:f>
      </x:c>
      <x:c r="K645" s="11" t="str">
        <x:f>IF(H645&gt;0,I645/H645,"")</x:f>
      </x:c>
      <x:c r="L645" s="12" t="n">
        <x:v>0</x:v>
      </x:c>
      <x:c r="M645" s="12" t="n">
        <x:v>0</x:v>
      </x:c>
      <x:c r="N645" s="12" t="n">
        <x:f>M645-L645</x:f>
        <x:v>0</x:v>
      </x:c>
      <x:c r="O645" s="3" t="str">
        <x:v>Anexo IX · fora do K</x:v>
      </x:c>
    </x:row>
    <x:row r="646" ht="34" customHeight="1">
      <x:c r="A646" s="3" t="str">
        <x:v>Junho</x:v>
      </x:c>
      <x:c r="B646" s="3" t="str">
        <x:v>O&amp;M</x:v>
      </x:c>
      <x:c r="C646" s="3" t="str">
        <x:v>EQUIPAMENTOS</x:v>
      </x:c>
      <x:c r="D646" s="3" t="str">
        <x:v>5023000171</x:v>
      </x:c>
      <x:c r="E646" s="9" t="str">
        <x:v>SERV RESET EQUIPAMENTO ARD</x:v>
      </x:c>
      <x:c r="F646" s="3" t="str">
        <x:v>UNIDADE</x:v>
      </x:c>
      <x:c r="G646" s="10" t="n">
        <x:v>0</x:v>
      </x:c>
      <x:c r="H646" s="10" t="str">
        <x:f>IF(G646="","",G646/12)</x:f>
      </x:c>
      <x:c r="I646" s="10" t="n">
        <x:v>0</x:v>
      </x:c>
      <x:c r="J646" s="10" t="str">
        <x:f>IF(H646="","",I646-H646)</x:f>
      </x:c>
      <x:c r="K646" s="11" t="str">
        <x:f>IF(H646&gt;0,I646/H646,"")</x:f>
      </x:c>
      <x:c r="L646" s="12" t="n">
        <x:v>0</x:v>
      </x:c>
      <x:c r="M646" s="12" t="n">
        <x:v>0</x:v>
      </x:c>
      <x:c r="N646" s="12" t="n">
        <x:f>M646-L646</x:f>
        <x:v>0</x:v>
      </x:c>
      <x:c r="O646" s="3" t="str">
        <x:v>Anexo IX · fora do K</x:v>
      </x:c>
    </x:row>
    <x:row r="647" ht="34" customHeight="1">
      <x:c r="A647" s="3" t="str">
        <x:v>Junho</x:v>
      </x:c>
      <x:c r="B647" s="3" t="str">
        <x:v>O&amp;M</x:v>
      </x:c>
      <x:c r="C647" s="3" t="str">
        <x:v>EQUIPAMENTOS</x:v>
      </x:c>
      <x:c r="D647" s="3" t="str">
        <x:v>5023000172</x:v>
      </x:c>
      <x:c r="E647" s="9" t="str">
        <x:v>SERV COMISSIONAMENTO EQUIPAMENTO ARD</x:v>
      </x:c>
      <x:c r="F647" s="3" t="str">
        <x:v>UNIDADE</x:v>
      </x:c>
      <x:c r="G647" s="10" t="n">
        <x:v>0</x:v>
      </x:c>
      <x:c r="H647" s="10" t="str">
        <x:f>IF(G647="","",G647/12)</x:f>
      </x:c>
      <x:c r="I647" s="10" t="n">
        <x:v>0</x:v>
      </x:c>
      <x:c r="J647" s="10" t="str">
        <x:f>IF(H647="","",I647-H647)</x:f>
      </x:c>
      <x:c r="K647" s="11" t="str">
        <x:f>IF(H647&gt;0,I647/H647,"")</x:f>
      </x:c>
      <x:c r="L647" s="12" t="n">
        <x:v>0</x:v>
      </x:c>
      <x:c r="M647" s="12" t="n">
        <x:v>0</x:v>
      </x:c>
      <x:c r="N647" s="12" t="n">
        <x:f>M647-L647</x:f>
        <x:v>0</x:v>
      </x:c>
      <x:c r="O647" s="3" t="str">
        <x:v>Anexo IX · fora do K</x:v>
      </x:c>
    </x:row>
    <x:row r="648" ht="34" customHeight="1">
      <x:c r="A648" s="3" t="str">
        <x:v>Junho</x:v>
      </x:c>
      <x:c r="B648" s="3" t="str">
        <x:v>O&amp;M</x:v>
      </x:c>
      <x:c r="C648" s="3" t="str">
        <x:v>EQUIPAMENTOS</x:v>
      </x:c>
      <x:c r="D648" s="3" t="str">
        <x:v>5023000173</x:v>
      </x:c>
      <x:c r="E648" s="9" t="str">
        <x:v>SERV ATENDIMENTO IMPROD EQUIPAMENTO ARD</x:v>
      </x:c>
      <x:c r="F648" s="3" t="str">
        <x:v>UNIDADE</x:v>
      </x:c>
      <x:c r="G648" s="10" t="n">
        <x:v>0</x:v>
      </x:c>
      <x:c r="H648" s="10" t="str">
        <x:f>IF(G648="","",G648/12)</x:f>
      </x:c>
      <x:c r="I648" s="10" t="n">
        <x:v>0</x:v>
      </x:c>
      <x:c r="J648" s="10" t="str">
        <x:f>IF(H648="","",I648-H648)</x:f>
      </x:c>
      <x:c r="K648" s="11" t="str">
        <x:f>IF(H648&gt;0,I648/H648,"")</x:f>
      </x:c>
      <x:c r="L648" s="12" t="n">
        <x:v>0</x:v>
      </x:c>
      <x:c r="M648" s="12" t="n">
        <x:v>0</x:v>
      </x:c>
      <x:c r="N648" s="12" t="n">
        <x:f>M648-L648</x:f>
        <x:v>0</x:v>
      </x:c>
      <x:c r="O648" s="3" t="str">
        <x:v>Anexo IX · fora do K</x:v>
      </x:c>
    </x:row>
    <x:row r="649" ht="34" customHeight="1">
      <x:c r="A649" s="3" t="str">
        <x:v>Junho</x:v>
      </x:c>
      <x:c r="B649" s="3" t="str">
        <x:v>O&amp;M</x:v>
      </x:c>
      <x:c r="C649" s="3" t="str">
        <x:v>EQUIPAMENTOS</x:v>
      </x:c>
      <x:c r="D649" s="3" t="str">
        <x:v>5023000174</x:v>
      </x:c>
      <x:c r="E649" s="9" t="str">
        <x:v>INST SIST ALIMENT EQUIPAMENTOS ARD</x:v>
      </x:c>
      <x:c r="F649" s="3" t="str">
        <x:v>UNIDADE</x:v>
      </x:c>
      <x:c r="G649" s="10" t="n">
        <x:v>0</x:v>
      </x:c>
      <x:c r="H649" s="10" t="str">
        <x:f>IF(G649="","",G649/12)</x:f>
      </x:c>
      <x:c r="I649" s="10" t="n">
        <x:v>0</x:v>
      </x:c>
      <x:c r="J649" s="10" t="str">
        <x:f>IF(H649="","",I649-H649)</x:f>
      </x:c>
      <x:c r="K649" s="11" t="str">
        <x:f>IF(H649&gt;0,I649/H649,"")</x:f>
      </x:c>
      <x:c r="L649" s="12" t="n">
        <x:v>0</x:v>
      </x:c>
      <x:c r="M649" s="12" t="n">
        <x:v>0</x:v>
      </x:c>
      <x:c r="N649" s="12" t="n">
        <x:f>M649-L649</x:f>
        <x:v>0</x:v>
      </x:c>
      <x:c r="O649" s="3" t="str">
        <x:v>Anexo IX · fora do K</x:v>
      </x:c>
    </x:row>
    <x:row r="650" ht="34" customHeight="1">
      <x:c r="A650" s="3" t="str">
        <x:v>Junho</x:v>
      </x:c>
      <x:c r="B650" s="3" t="str">
        <x:v>O&amp;M</x:v>
      </x:c>
      <x:c r="C650" s="3" t="str">
        <x:v>EQUIPAMENTOS</x:v>
      </x:c>
      <x:c r="D650" s="3" t="str">
        <x:v>5023000175</x:v>
      </x:c>
      <x:c r="E650" s="9" t="str">
        <x:v>RET SIST ALIMENT EQUIPAMENTOS ARD</x:v>
      </x:c>
      <x:c r="F650" s="3" t="str">
        <x:v>UNIDADE</x:v>
      </x:c>
      <x:c r="G650" s="10" t="n">
        <x:v>0</x:v>
      </x:c>
      <x:c r="H650" s="10" t="str">
        <x:f>IF(G650="","",G650/12)</x:f>
      </x:c>
      <x:c r="I650" s="10" t="n">
        <x:v>0</x:v>
      </x:c>
      <x:c r="J650" s="10" t="str">
        <x:f>IF(H650="","",I650-H650)</x:f>
      </x:c>
      <x:c r="K650" s="11" t="str">
        <x:f>IF(H650&gt;0,I650/H650,"")</x:f>
      </x:c>
      <x:c r="L650" s="12" t="n">
        <x:v>0</x:v>
      </x:c>
      <x:c r="M650" s="12" t="n">
        <x:v>0</x:v>
      </x:c>
      <x:c r="N650" s="12" t="n">
        <x:f>M650-L650</x:f>
        <x:v>0</x:v>
      </x:c>
      <x:c r="O650" s="3" t="str">
        <x:v>Anexo IX · fora do K</x:v>
      </x:c>
    </x:row>
    <x:row r="651" ht="34" customHeight="1">
      <x:c r="A651" s="3" t="str">
        <x:v>Junho</x:v>
      </x:c>
      <x:c r="B651" s="3" t="str">
        <x:v>O&amp;M</x:v>
      </x:c>
      <x:c r="C651" s="3" t="str">
        <x:v>EQUIPAMENTOS</x:v>
      </x:c>
      <x:c r="D651" s="3" t="str">
        <x:v>5023000176</x:v>
      </x:c>
      <x:c r="E651" s="9" t="str">
        <x:v>INST COMUNICACAO EQUIPAMENTOS ARD</x:v>
      </x:c>
      <x:c r="F651" s="3" t="str">
        <x:v>UNIDADE</x:v>
      </x:c>
      <x:c r="G651" s="10" t="n">
        <x:v>0</x:v>
      </x:c>
      <x:c r="H651" s="10" t="str">
        <x:f>IF(G651="","",G651/12)</x:f>
      </x:c>
      <x:c r="I651" s="10" t="n">
        <x:v>0</x:v>
      </x:c>
      <x:c r="J651" s="10" t="str">
        <x:f>IF(H651="","",I651-H651)</x:f>
      </x:c>
      <x:c r="K651" s="11" t="str">
        <x:f>IF(H651&gt;0,I651/H651,"")</x:f>
      </x:c>
      <x:c r="L651" s="12" t="n">
        <x:v>0</x:v>
      </x:c>
      <x:c r="M651" s="12" t="n">
        <x:v>0</x:v>
      </x:c>
      <x:c r="N651" s="12" t="n">
        <x:f>M651-L651</x:f>
        <x:v>0</x:v>
      </x:c>
      <x:c r="O651" s="3" t="str">
        <x:v>Anexo IX · fora do K</x:v>
      </x:c>
    </x:row>
    <x:row r="652" ht="34" customHeight="1">
      <x:c r="A652" s="3" t="str">
        <x:v>Junho</x:v>
      </x:c>
      <x:c r="B652" s="3" t="str">
        <x:v>O&amp;M</x:v>
      </x:c>
      <x:c r="C652" s="3" t="str">
        <x:v>EQUIPAMENTOS</x:v>
      </x:c>
      <x:c r="D652" s="3" t="str">
        <x:v>5023000177</x:v>
      </x:c>
      <x:c r="E652" s="9" t="str">
        <x:v>RET COMUNICACAO EQUIPAMENTOS ARD</x:v>
      </x:c>
      <x:c r="F652" s="3" t="str">
        <x:v>UNIDADE</x:v>
      </x:c>
      <x:c r="G652" s="10" t="n">
        <x:v>0</x:v>
      </x:c>
      <x:c r="H652" s="10" t="str">
        <x:f>IF(G652="","",G652/12)</x:f>
      </x:c>
      <x:c r="I652" s="10" t="n">
        <x:v>0</x:v>
      </x:c>
      <x:c r="J652" s="10" t="str">
        <x:f>IF(H652="","",I652-H652)</x:f>
      </x:c>
      <x:c r="K652" s="11" t="str">
        <x:f>IF(H652&gt;0,I652/H652,"")</x:f>
      </x:c>
      <x:c r="L652" s="12" t="n">
        <x:v>0</x:v>
      </x:c>
      <x:c r="M652" s="12" t="n">
        <x:v>0</x:v>
      </x:c>
      <x:c r="N652" s="12" t="n">
        <x:f>M652-L652</x:f>
        <x:v>0</x:v>
      </x:c>
      <x:c r="O652" s="3" t="str">
        <x:v>Anexo IX · fora do K</x:v>
      </x:c>
    </x:row>
    <x:row r="653" ht="34" customHeight="1">
      <x:c r="A653" s="3" t="str">
        <x:v>Junho</x:v>
      </x:c>
      <x:c r="B653" s="3" t="str">
        <x:v>O&amp;M</x:v>
      </x:c>
      <x:c r="C653" s="3" t="str">
        <x:v>EQUIPAMENTOS</x:v>
      </x:c>
      <x:c r="D653" s="3" t="str">
        <x:v>5023000178</x:v>
      </x:c>
      <x:c r="E653" s="9" t="str">
        <x:v>INST BANCO DE BATERIAS EQUIPAMENTOS ARD</x:v>
      </x:c>
      <x:c r="F653" s="3" t="str">
        <x:v>UNIDADE</x:v>
      </x:c>
      <x:c r="G653" s="10" t="n">
        <x:v>0</x:v>
      </x:c>
      <x:c r="H653" s="10" t="str">
        <x:f>IF(G653="","",G653/12)</x:f>
      </x:c>
      <x:c r="I653" s="10" t="n">
        <x:v>0</x:v>
      </x:c>
      <x:c r="J653" s="10" t="str">
        <x:f>IF(H653="","",I653-H653)</x:f>
      </x:c>
      <x:c r="K653" s="11" t="str">
        <x:f>IF(H653&gt;0,I653/H653,"")</x:f>
      </x:c>
      <x:c r="L653" s="12" t="n">
        <x:v>0</x:v>
      </x:c>
      <x:c r="M653" s="12" t="n">
        <x:v>0</x:v>
      </x:c>
      <x:c r="N653" s="12" t="n">
        <x:f>M653-L653</x:f>
        <x:v>0</x:v>
      </x:c>
      <x:c r="O653" s="3" t="str">
        <x:v>Anexo IX · fora do K</x:v>
      </x:c>
    </x:row>
    <x:row r="654" ht="34" customHeight="1">
      <x:c r="A654" s="3" t="str">
        <x:v>Junho</x:v>
      </x:c>
      <x:c r="B654" s="3" t="str">
        <x:v>O&amp;M</x:v>
      </x:c>
      <x:c r="C654" s="3" t="str">
        <x:v>EQUIPAMENTOS</x:v>
      </x:c>
      <x:c r="D654" s="3" t="str">
        <x:v>5023000179</x:v>
      </x:c>
      <x:c r="E654" s="9" t="str">
        <x:v>RET BANCO DE BATERIAS EQUIPAMENTOS ARD</x:v>
      </x:c>
      <x:c r="F654" s="3" t="str">
        <x:v>UNIDADE</x:v>
      </x:c>
      <x:c r="G654" s="10" t="n">
        <x:v>0</x:v>
      </x:c>
      <x:c r="H654" s="10" t="str">
        <x:f>IF(G654="","",G654/12)</x:f>
      </x:c>
      <x:c r="I654" s="10" t="n">
        <x:v>0</x:v>
      </x:c>
      <x:c r="J654" s="10" t="str">
        <x:f>IF(H654="","",I654-H654)</x:f>
      </x:c>
      <x:c r="K654" s="11" t="str">
        <x:f>IF(H654&gt;0,I654/H654,"")</x:f>
      </x:c>
      <x:c r="L654" s="12" t="n">
        <x:v>0</x:v>
      </x:c>
      <x:c r="M654" s="12" t="n">
        <x:v>0</x:v>
      </x:c>
      <x:c r="N654" s="12" t="n">
        <x:f>M654-L654</x:f>
        <x:v>0</x:v>
      </x:c>
      <x:c r="O654" s="3" t="str">
        <x:v>Anexo IX · fora do K</x:v>
      </x:c>
    </x:row>
    <x:row r="655" ht="34" customHeight="1">
      <x:c r="A655" s="3" t="str">
        <x:v>Junho</x:v>
      </x:c>
      <x:c r="B655" s="3" t="str">
        <x:v>O&amp;M</x:v>
      </x:c>
      <x:c r="C655" s="3" t="str">
        <x:v>EQUIPAMENTOS</x:v>
      </x:c>
      <x:c r="D655" s="3" t="str">
        <x:v>5023000181</x:v>
      </x:c>
      <x:c r="E655" s="9" t="str">
        <x:v>INST BATERIA EM EQUIPAMENTOS ARD</x:v>
      </x:c>
      <x:c r="F655" s="3" t="str">
        <x:v>UNIDADE</x:v>
      </x:c>
      <x:c r="G655" s="10" t="n">
        <x:v>0</x:v>
      </x:c>
      <x:c r="H655" s="10" t="str">
        <x:f>IF(G655="","",G655/12)</x:f>
      </x:c>
      <x:c r="I655" s="10" t="n">
        <x:v>0</x:v>
      </x:c>
      <x:c r="J655" s="10" t="str">
        <x:f>IF(H655="","",I655-H655)</x:f>
      </x:c>
      <x:c r="K655" s="11" t="str">
        <x:f>IF(H655&gt;0,I655/H655,"")</x:f>
      </x:c>
      <x:c r="L655" s="12" t="n">
        <x:v>0</x:v>
      </x:c>
      <x:c r="M655" s="12" t="n">
        <x:v>0</x:v>
      </x:c>
      <x:c r="N655" s="12" t="n">
        <x:f>M655-L655</x:f>
        <x:v>0</x:v>
      </x:c>
      <x:c r="O655" s="3" t="str">
        <x:v>Anexo IX · fora do K</x:v>
      </x:c>
    </x:row>
    <x:row r="656" ht="34" customHeight="1">
      <x:c r="A656" s="3" t="str">
        <x:v>Junho</x:v>
      </x:c>
      <x:c r="B656" s="3" t="str">
        <x:v>O&amp;M</x:v>
      </x:c>
      <x:c r="C656" s="3" t="str">
        <x:v>EQUIPAMENTOS</x:v>
      </x:c>
      <x:c r="D656" s="3" t="str">
        <x:v>5023000182</x:v>
      </x:c>
      <x:c r="E656" s="9" t="str">
        <x:v>RET BATERIA EM EQUIPAMENTOS ARD</x:v>
      </x:c>
      <x:c r="F656" s="3" t="str">
        <x:v>UNIDADE</x:v>
      </x:c>
      <x:c r="G656" s="10" t="n">
        <x:v>0</x:v>
      </x:c>
      <x:c r="H656" s="10" t="str">
        <x:f>IF(G656="","",G656/12)</x:f>
      </x:c>
      <x:c r="I656" s="10" t="n">
        <x:v>0</x:v>
      </x:c>
      <x:c r="J656" s="10" t="str">
        <x:f>IF(H656="","",I656-H656)</x:f>
      </x:c>
      <x:c r="K656" s="11" t="str">
        <x:f>IF(H656&gt;0,I656/H656,"")</x:f>
      </x:c>
      <x:c r="L656" s="12" t="n">
        <x:v>0</x:v>
      </x:c>
      <x:c r="M656" s="12" t="n">
        <x:v>0</x:v>
      </x:c>
      <x:c r="N656" s="12" t="n">
        <x:f>M656-L656</x:f>
        <x:v>0</x:v>
      </x:c>
      <x:c r="O656" s="3" t="str">
        <x:v>Anexo IX · fora do K</x:v>
      </x:c>
    </x:row>
    <x:row r="657" ht="34" customHeight="1">
      <x:c r="A657" s="3" t="str">
        <x:v>Junho</x:v>
      </x:c>
      <x:c r="B657" s="3" t="str">
        <x:v>STC</x:v>
      </x:c>
      <x:c r="C657" s="3" t="str">
        <x:v>HORAS EXTRAS STC</x:v>
      </x:c>
      <x:c r="D657" s="3" t="str">
        <x:v>5013300050</x:v>
      </x:c>
      <x:c r="E657" s="9" t="str">
        <x:v>HORA TRABALHADA EM ATENDIM EMERGENCIAL</x:v>
      </x:c>
      <x:c r="F657" s="3" t="str">
        <x:v>HORA</x:v>
      </x:c>
      <x:c r="G657" s="10" t="n">
        <x:v>0</x:v>
      </x:c>
      <x:c r="H657" s="10" t="str">
        <x:f>IF(G657="","",G657/12)</x:f>
      </x:c>
      <x:c r="I657" s="10" t="n">
        <x:v>4626.258</x:v>
      </x:c>
      <x:c r="J657" s="10" t="str">
        <x:f>IF(H657="","",I657-H657)</x:f>
      </x:c>
      <x:c r="K657" s="11" t="str">
        <x:f>IF(H657&gt;0,I657/H657,"")</x:f>
      </x:c>
      <x:c r="L657" s="12" t="n">
        <x:v>0</x:v>
      </x:c>
      <x:c r="M657" s="12" t="n">
        <x:v>1040537.96</x:v>
      </x:c>
      <x:c r="N657" s="12" t="n">
        <x:f>M657-L657</x:f>
        <x:v>1040537.96</x:v>
      </x:c>
      <x:c r="O657" s="3" t="str">
        <x:v>Anexo IX · fora do K</x:v>
      </x:c>
    </x:row>
    <x:row r="658" ht="34" customHeight="1">
      <x:c r="A658" s="3" t="str">
        <x:v>Junho</x:v>
      </x:c>
      <x:c r="B658" s="3" t="str">
        <x:v>PERDAS</x:v>
      </x:c>
      <x:c r="C658" s="3" t="str">
        <x:v>PERDAS</x:v>
      </x:c>
      <x:c r="D658" s="3" t="str">
        <x:v>5083000011</x:v>
      </x:c>
      <x:c r="E658" s="9" t="str">
        <x:v>SERV NORMALIZACAO ESTRUTURACAO EQ LEVE</x:v>
      </x:c>
      <x:c r="F658" s="3" t="str">
        <x:v>HORA</x:v>
      </x:c>
      <x:c r="G658" s="10" t="n">
        <x:v>279624</x:v>
      </x:c>
      <x:c r="H658" s="10" t="n">
        <x:f>IF(G658="","",G658/12)</x:f>
        <x:v>23302</x:v>
      </x:c>
      <x:c r="I658" s="10" t="n">
        <x:v>13117.438</x:v>
      </x:c>
      <x:c r="J658" s="10" t="n">
        <x:f>IF(H658="","",I658-H658)</x:f>
        <x:v>-10184.562</x:v>
      </x:c>
      <x:c r="K658" s="11" t="n">
        <x:f>IF(H658&gt;0,I658/H658,"")</x:f>
        <x:v>0.5629318513432323</x:v>
      </x:c>
      <x:c r="L658" s="12" t="n">
        <x:v>4532472.02</x:v>
      </x:c>
      <x:c r="M658" s="12" t="n">
        <x:v>2551472.87</x:v>
      </x:c>
      <x:c r="N658" s="12" t="n">
        <x:f>M658-L658</x:f>
        <x:v>-1980999.1499999994</x:v>
      </x:c>
      <x:c r="O658" s="3" t="str">
        <x:v>Anexo IX · fora do K</x:v>
      </x:c>
    </x:row>
    <x:row r="659" ht="34" customHeight="1">
      <x:c r="A659" s="3" t="str">
        <x:v>Junho</x:v>
      </x:c>
      <x:c r="B659" s="3" t="str">
        <x:v>PERDAS</x:v>
      </x:c>
      <x:c r="C659" s="3" t="str">
        <x:v>PERDAS</x:v>
      </x:c>
      <x:c r="D659" s="3" t="str">
        <x:v>5082000247</x:v>
      </x:c>
      <x:c r="E659" s="9" t="str">
        <x:v>INST MEDIDOR ELETRONICO NORM STC</x:v>
      </x:c>
      <x:c r="F659" s="3" t="str">
        <x:v>UNIDADE</x:v>
      </x:c>
      <x:c r="G659" s="10" t="n">
        <x:v>0</x:v>
      </x:c>
      <x:c r="H659" s="10" t="str">
        <x:f>IF(G659="","",G659/12)</x:f>
      </x:c>
      <x:c r="I659" s="10" t="n">
        <x:v>5670</x:v>
      </x:c>
      <x:c r="J659" s="10" t="str">
        <x:f>IF(H659="","",I659-H659)</x:f>
      </x:c>
      <x:c r="K659" s="11" t="str">
        <x:f>IF(H659&gt;0,I659/H659,"")</x:f>
      </x:c>
      <x:c r="L659" s="12" t="n">
        <x:v>0</x:v>
      </x:c>
      <x:c r="M659" s="12" t="n">
        <x:v>1157984.1</x:v>
      </x:c>
      <x:c r="N659" s="12" t="n">
        <x:f>M659-L659</x:f>
        <x:v>1157984.1</x:v>
      </x:c>
      <x:c r="O659" s="3" t="str">
        <x:v>Anexo IX · fora do K</x:v>
      </x:c>
    </x:row>
    <x:row r="660" ht="34" customHeight="1">
      <x:c r="A660" s="3" t="str">
        <x:v>Junho</x:v>
      </x:c>
      <x:c r="B660" s="3" t="str">
        <x:v>PERDAS</x:v>
      </x:c>
      <x:c r="C660" s="3" t="str">
        <x:v>PERDAS</x:v>
      </x:c>
      <x:c r="D660" s="3" t="str">
        <x:v>5082000251</x:v>
      </x:c>
      <x:c r="E660" s="9" t="str">
        <x:v>RET MEDIDOR ELETRONICO NORM STC</x:v>
      </x:c>
      <x:c r="F660" s="3" t="str">
        <x:v>UNIDADE</x:v>
      </x:c>
      <x:c r="G660" s="10" t="n">
        <x:v>0</x:v>
      </x:c>
      <x:c r="H660" s="10" t="str">
        <x:f>IF(G660="","",G660/12)</x:f>
      </x:c>
      <x:c r="I660" s="10" t="n">
        <x:v>5372</x:v>
      </x:c>
      <x:c r="J660" s="10" t="str">
        <x:f>IF(H660="","",I660-H660)</x:f>
      </x:c>
      <x:c r="K660" s="11" t="str">
        <x:f>IF(H660&gt;0,I660/H660,"")</x:f>
      </x:c>
      <x:c r="L660" s="12" t="n">
        <x:v>0</x:v>
      </x:c>
      <x:c r="M660" s="12" t="n">
        <x:v>330915.2</x:v>
      </x:c>
      <x:c r="N660" s="12" t="n">
        <x:f>M660-L660</x:f>
        <x:v>330915.2</x:v>
      </x:c>
      <x:c r="O660" s="3" t="str">
        <x:v>Anexo IX · fora do K</x:v>
      </x:c>
    </x:row>
    <x:row r="661" ht="34" customHeight="1">
      <x:c r="A661" s="3" t="str">
        <x:v>Junho</x:v>
      </x:c>
      <x:c r="B661" s="3" t="str">
        <x:v>PERDAS</x:v>
      </x:c>
      <x:c r="C661" s="3" t="str">
        <x:v>PERDAS</x:v>
      </x:c>
      <x:c r="D661" s="3" t="str">
        <x:v>5082000250</x:v>
      </x:c>
      <x:c r="E661" s="9" t="str">
        <x:v>INST RAMAL CONEX CONC/MULT NORM STC</x:v>
      </x:c>
      <x:c r="F661" s="3" t="str">
        <x:v>UNIDADE</x:v>
      </x:c>
      <x:c r="G661" s="10" t="n">
        <x:v>0</x:v>
      </x:c>
      <x:c r="H661" s="10" t="str">
        <x:f>IF(G661="","",G661/12)</x:f>
      </x:c>
      <x:c r="I661" s="10" t="n">
        <x:v>804</x:v>
      </x:c>
      <x:c r="J661" s="10" t="str">
        <x:f>IF(H661="","",I661-H661)</x:f>
      </x:c>
      <x:c r="K661" s="11" t="str">
        <x:f>IF(H661&gt;0,I661/H661,"")</x:f>
      </x:c>
      <x:c r="L661" s="12" t="n">
        <x:v>0</x:v>
      </x:c>
      <x:c r="M661" s="12" t="n">
        <x:v>164200.92</x:v>
      </x:c>
      <x:c r="N661" s="12" t="n">
        <x:f>M661-L661</x:f>
        <x:v>164200.92</x:v>
      </x:c>
      <x:c r="O661" s="3" t="str">
        <x:v>Anexo IX · fora do K</x:v>
      </x:c>
    </x:row>
    <x:row r="662" ht="34" customHeight="1">
      <x:c r="A662" s="3" t="str">
        <x:v>Junho</x:v>
      </x:c>
      <x:c r="B662" s="3" t="str">
        <x:v>PERDAS</x:v>
      </x:c>
      <x:c r="C662" s="3" t="str">
        <x:v>PERDAS</x:v>
      </x:c>
      <x:c r="D662" s="3" t="str">
        <x:v>5082000249</x:v>
      </x:c>
      <x:c r="E662" s="9" t="str">
        <x:v>RET RAMAL CONEX CONC/MULT NORM STC</x:v>
      </x:c>
      <x:c r="F662" s="3" t="str">
        <x:v>UNIDADE</x:v>
      </x:c>
      <x:c r="G662" s="10" t="n">
        <x:v>0</x:v>
      </x:c>
      <x:c r="H662" s="10" t="str">
        <x:f>IF(G662="","",G662/12)</x:f>
      </x:c>
      <x:c r="I662" s="10" t="n">
        <x:v>804</x:v>
      </x:c>
      <x:c r="J662" s="10" t="str">
        <x:f>IF(H662="","",I662-H662)</x:f>
      </x:c>
      <x:c r="K662" s="11" t="str">
        <x:f>IF(H662&gt;0,I662/H662,"")</x:f>
      </x:c>
      <x:c r="L662" s="12" t="n">
        <x:v>0</x:v>
      </x:c>
      <x:c r="M662" s="12" t="n">
        <x:v>49526.4</x:v>
      </x:c>
      <x:c r="N662" s="12" t="n">
        <x:f>M662-L662</x:f>
        <x:v>49526.4</x:v>
      </x:c>
      <x:c r="O662" s="3" t="str">
        <x:v>Anexo IX · fora do K</x:v>
      </x:c>
    </x:row>
    <x:row r="663" ht="34" customHeight="1">
      <x:c r="A663" s="3" t="str">
        <x:v>Junho</x:v>
      </x:c>
      <x:c r="B663" s="3" t="str">
        <x:v>PERDAS</x:v>
      </x:c>
      <x:c r="C663" s="3" t="str">
        <x:v>PERDAS</x:v>
      </x:c>
      <x:c r="D663" s="3" t="str">
        <x:v>5015021018</x:v>
      </x:c>
      <x:c r="E663" s="9" t="str">
        <x:v>INST MEDIDOR CONCENTR C/ TLI SUST SMC</x:v>
      </x:c>
      <x:c r="F663" s="3" t="str">
        <x:v>UNIDADE</x:v>
      </x:c>
      <x:c r="G663" s="10" t="n">
        <x:v>0</x:v>
      </x:c>
      <x:c r="H663" s="10" t="str">
        <x:f>IF(G663="","",G663/12)</x:f>
      </x:c>
      <x:c r="I663" s="10" t="n">
        <x:v>113</x:v>
      </x:c>
      <x:c r="J663" s="10" t="str">
        <x:f>IF(H663="","",I663-H663)</x:f>
      </x:c>
      <x:c r="K663" s="11" t="str">
        <x:f>IF(H663&gt;0,I663/H663,"")</x:f>
      </x:c>
      <x:c r="L663" s="12" t="n">
        <x:v>0</x:v>
      </x:c>
      <x:c r="M663" s="12" t="n">
        <x:v>31506.66</x:v>
      </x:c>
      <x:c r="N663" s="12" t="n">
        <x:f>M663-L663</x:f>
        <x:v>31506.66</x:v>
      </x:c>
      <x:c r="O663" s="3" t="str">
        <x:v>Anexo IX · fora do K</x:v>
      </x:c>
    </x:row>
    <x:row r="664" ht="34" customHeight="1">
      <x:c r="A664" s="3" t="str">
        <x:v>Junho</x:v>
      </x:c>
      <x:c r="B664" s="3" t="str">
        <x:v>PERDAS</x:v>
      </x:c>
      <x:c r="C664" s="3" t="str">
        <x:v>PERDAS</x:v>
      </x:c>
      <x:c r="D664" s="3" t="str">
        <x:v>5082000277</x:v>
      </x:c>
      <x:c r="E664" s="9" t="str">
        <x:v>INST RAM CONC/PLEX C VEIC SUST SMC</x:v>
      </x:c>
      <x:c r="F664" s="3" t="str">
        <x:v>UNIDADE</x:v>
      </x:c>
      <x:c r="G664" s="10" t="n">
        <x:v>0</x:v>
      </x:c>
      <x:c r="H664" s="10" t="str">
        <x:f>IF(G664="","",G664/12)</x:f>
      </x:c>
      <x:c r="I664" s="10" t="n">
        <x:v>113</x:v>
      </x:c>
      <x:c r="J664" s="10" t="str">
        <x:f>IF(H664="","",I664-H664)</x:f>
      </x:c>
      <x:c r="K664" s="11" t="str">
        <x:f>IF(H664&gt;0,I664/H664,"")</x:f>
      </x:c>
      <x:c r="L664" s="12" t="n">
        <x:v>0</x:v>
      </x:c>
      <x:c r="M664" s="12" t="n">
        <x:v>12902.34</x:v>
      </x:c>
      <x:c r="N664" s="12" t="n">
        <x:f>M664-L664</x:f>
        <x:v>12902.34</x:v>
      </x:c>
      <x:c r="O664" s="3" t="str">
        <x:v>Anexo IX · fora do K</x:v>
      </x:c>
    </x:row>
    <x:row r="665" ht="34" customHeight="1">
      <x:c r="A665" s="3" t="str">
        <x:v>Junho</x:v>
      </x:c>
      <x:c r="B665" s="3" t="str">
        <x:v>PERDAS</x:v>
      </x:c>
      <x:c r="C665" s="3" t="str">
        <x:v>PERDAS</x:v>
      </x:c>
      <x:c r="D665" s="3" t="str">
        <x:v>5082000278</x:v>
      </x:c>
      <x:c r="E665" s="9" t="str">
        <x:v>RET RAM CONC/PLEX C VEIC SUST SMC</x:v>
      </x:c>
      <x:c r="F665" s="3" t="str">
        <x:v>UNIDADE</x:v>
      </x:c>
      <x:c r="G665" s="10" t="n">
        <x:v>0</x:v>
      </x:c>
      <x:c r="H665" s="10" t="str">
        <x:f>IF(G665="","",G665/12)</x:f>
      </x:c>
      <x:c r="I665" s="10" t="n">
        <x:v>113</x:v>
      </x:c>
      <x:c r="J665" s="10" t="str">
        <x:f>IF(H665="","",I665-H665)</x:f>
      </x:c>
      <x:c r="K665" s="11" t="str">
        <x:f>IF(H665&gt;0,I665/H665,"")</x:f>
      </x:c>
      <x:c r="L665" s="12" t="n">
        <x:v>0</x:v>
      </x:c>
      <x:c r="M665" s="12" t="n">
        <x:v>10202.77</x:v>
      </x:c>
      <x:c r="N665" s="12" t="n">
        <x:f>M665-L665</x:f>
        <x:v>10202.77</x:v>
      </x:c>
      <x:c r="O665" s="3" t="str">
        <x:v>Anexo IX · fora do K</x:v>
      </x:c>
    </x:row>
    <x:row r="666" ht="34" customHeight="1">
      <x:c r="A666" s="3" t="str">
        <x:v>Junho</x:v>
      </x:c>
      <x:c r="B666" s="3" t="str">
        <x:v>PERDAS</x:v>
      </x:c>
      <x:c r="C666" s="3" t="str">
        <x:v>PERDAS</x:v>
      </x:c>
      <x:c r="D666" s="3" t="str">
        <x:v>5015021017</x:v>
      </x:c>
      <x:c r="E666" s="9" t="str">
        <x:v>RET MEDIDOR CONCENTR C/ TLI SUST SMC</x:v>
      </x:c>
      <x:c r="F666" s="3" t="str">
        <x:v>UNIDADE</x:v>
      </x:c>
      <x:c r="G666" s="10" t="n">
        <x:v>0</x:v>
      </x:c>
      <x:c r="H666" s="10" t="str">
        <x:f>IF(G666="","",G666/12)</x:f>
      </x:c>
      <x:c r="I666" s="10" t="n">
        <x:v>110</x:v>
      </x:c>
      <x:c r="J666" s="10" t="str">
        <x:f>IF(H666="","",I666-H666)</x:f>
      </x:c>
      <x:c r="K666" s="11" t="str">
        <x:f>IF(H666&gt;0,I666/H666,"")</x:f>
      </x:c>
      <x:c r="L666" s="12" t="n">
        <x:v>0</x:v>
      </x:c>
      <x:c r="M666" s="12" t="n">
        <x:v>9251</x:v>
      </x:c>
      <x:c r="N666" s="12" t="n">
        <x:f>M666-L666</x:f>
        <x:v>9251</x:v>
      </x:c>
      <x:c r="O666" s="3" t="str">
        <x:v>Anexo IX · fora do K</x:v>
      </x:c>
    </x:row>
    <x:row r="667" ht="34" customHeight="1">
      <x:c r="A667" s="3" t="str">
        <x:v>Junho</x:v>
      </x:c>
      <x:c r="B667" s="3" t="str">
        <x:v>PERDAS</x:v>
      </x:c>
      <x:c r="C667" s="3" t="str">
        <x:v>PERDAS</x:v>
      </x:c>
      <x:c r="D667" s="3" t="str">
        <x:v>5082000279</x:v>
      </x:c>
      <x:c r="E667" s="9" t="str">
        <x:v>INST TERMINAL LEITURA TLI SUST SMC</x:v>
      </x:c>
      <x:c r="F667" s="3" t="str">
        <x:v>UNIDADE</x:v>
      </x:c>
      <x:c r="G667" s="10" t="n">
        <x:v>0</x:v>
      </x:c>
      <x:c r="H667" s="10" t="str">
        <x:f>IF(G667="","",G667/12)</x:f>
      </x:c>
      <x:c r="I667" s="10" t="n">
        <x:v>113</x:v>
      </x:c>
      <x:c r="J667" s="10" t="str">
        <x:f>IF(H667="","",I667-H667)</x:f>
      </x:c>
      <x:c r="K667" s="11" t="str">
        <x:f>IF(H667&gt;0,I667/H667,"")</x:f>
      </x:c>
      <x:c r="L667" s="12" t="n">
        <x:v>0</x:v>
      </x:c>
      <x:c r="M667" s="12" t="n">
        <x:v>7801.52</x:v>
      </x:c>
      <x:c r="N667" s="12" t="n">
        <x:f>M667-L667</x:f>
        <x:v>7801.52</x:v>
      </x:c>
      <x:c r="O667" s="3" t="str">
        <x:v>Anexo IX · fora do K</x:v>
      </x:c>
    </x:row>
    <x:row r="668" ht="34" customHeight="1">
      <x:c r="A668" s="3" t="str">
        <x:v>Junho</x:v>
      </x:c>
      <x:c r="B668" s="3" t="str">
        <x:v>PERDAS</x:v>
      </x:c>
      <x:c r="C668" s="3" t="str">
        <x:v>PERDAS</x:v>
      </x:c>
      <x:c r="D668" s="3" t="str">
        <x:v>5082000280</x:v>
      </x:c>
      <x:c r="E668" s="9" t="str">
        <x:v>RET TERMINAL LEITURA TLI SUST SMC</x:v>
      </x:c>
      <x:c r="F668" s="3" t="str">
        <x:v>UNIDADE</x:v>
      </x:c>
      <x:c r="G668" s="10" t="n">
        <x:v>0</x:v>
      </x:c>
      <x:c r="H668" s="10" t="str">
        <x:f>IF(G668="","",G668/12)</x:f>
      </x:c>
      <x:c r="I668" s="10" t="n">
        <x:v>110</x:v>
      </x:c>
      <x:c r="J668" s="10" t="str">
        <x:f>IF(H668="","",I668-H668)</x:f>
      </x:c>
      <x:c r="K668" s="11" t="str">
        <x:f>IF(H668&gt;0,I668/H668,"")</x:f>
      </x:c>
      <x:c r="L668" s="12" t="n">
        <x:v>0</x:v>
      </x:c>
      <x:c r="M668" s="12" t="n">
        <x:v>4381.3</x:v>
      </x:c>
      <x:c r="N668" s="12" t="n">
        <x:f>M668-L668</x:f>
        <x:v>4381.3</x:v>
      </x:c>
      <x:c r="O668" s="3" t="str">
        <x:v>Anexo IX · fora do K</x:v>
      </x:c>
    </x:row>
    <x:row r="669" ht="34" customHeight="1">
      <x:c r="A669" s="3" t="str">
        <x:v>Junho</x:v>
      </x:c>
      <x:c r="B669" s="3" t="str">
        <x:v>PERDAS</x:v>
      </x:c>
      <x:c r="C669" s="3" t="str">
        <x:v>PERDAS</x:v>
      </x:c>
      <x:c r="D669" s="3" t="str">
        <x:v>5080400008</x:v>
      </x:c>
      <x:c r="E669" s="9" t="str">
        <x:v>SERV FISCALIZACAO EQ SUSTENTACAO SMC</x:v>
      </x:c>
      <x:c r="F669" s="3" t="str">
        <x:v>HORA</x:v>
      </x:c>
      <x:c r="G669" s="10" t="n">
        <x:v>11460</x:v>
      </x:c>
      <x:c r="H669" s="10" t="n">
        <x:f>IF(G669="","",G669/12)</x:f>
        <x:v>955</x:v>
      </x:c>
      <x:c r="I669" s="10" t="n">
        <x:v>0</x:v>
      </x:c>
      <x:c r="J669" s="10" t="n">
        <x:f>IF(H669="","",I669-H669)</x:f>
        <x:v>-955</x:v>
      </x:c>
      <x:c r="K669" s="11" t="n">
        <x:f>IF(H669&gt;0,I669/H669,"")</x:f>
        <x:v>0</x:v>
      </x:c>
      <x:c r="L669" s="12" t="n">
        <x:v>253590.7</x:v>
      </x:c>
      <x:c r="M669" s="12" t="n">
        <x:v>0</x:v>
      </x:c>
      <x:c r="N669" s="12" t="n">
        <x:f>M669-L669</x:f>
        <x:v>-253590.7</x:v>
      </x:c>
      <x:c r="O669" s="3" t="str">
        <x:v>Anexo IX · fora do K</x:v>
      </x:c>
    </x:row>
    <x:row r="670" ht="34" customHeight="1">
      <x:c r="A670" s="3" t="str">
        <x:v>Junho</x:v>
      </x:c>
      <x:c r="B670" s="3" t="str">
        <x:v>PERDAS</x:v>
      </x:c>
      <x:c r="C670" s="3" t="str">
        <x:v>PERDAS</x:v>
      </x:c>
      <x:c r="D670" s="3" t="str">
        <x:v>5083000150</x:v>
      </x:c>
      <x:c r="E670" s="9" t="str">
        <x:v>INST CONCENTR-CS PRI/SEC INDIV SMC LM</x:v>
      </x:c>
      <x:c r="F670" s="3" t="str">
        <x:v>UNIDADE</x:v>
      </x:c>
      <x:c r="G670" s="10" t="n">
        <x:v>0</x:v>
      </x:c>
      <x:c r="H670" s="10" t="str">
        <x:f>IF(G670="","",G670/12)</x:f>
      </x:c>
      <x:c r="I670" s="10" t="n">
        <x:v>0</x:v>
      </x:c>
      <x:c r="J670" s="10" t="str">
        <x:f>IF(H670="","",I670-H670)</x:f>
      </x:c>
      <x:c r="K670" s="11" t="str">
        <x:f>IF(H670&gt;0,I670/H670,"")</x:f>
      </x:c>
      <x:c r="L670" s="12" t="n">
        <x:v>0</x:v>
      </x:c>
      <x:c r="M670" s="12" t="n">
        <x:v>0</x:v>
      </x:c>
      <x:c r="N670" s="12" t="n">
        <x:f>M670-L670</x:f>
        <x:v>0</x:v>
      </x:c>
      <x:c r="O670" s="3" t="str">
        <x:v>Anexo IX · fora do K</x:v>
      </x:c>
    </x:row>
    <x:row r="671" ht="34" customHeight="1">
      <x:c r="A671" s="3" t="str">
        <x:v>Junho</x:v>
      </x:c>
      <x:c r="B671" s="3" t="str">
        <x:v>PERDAS</x:v>
      </x:c>
      <x:c r="C671" s="3" t="str">
        <x:v>PERDAS</x:v>
      </x:c>
      <x:c r="D671" s="3" t="str">
        <x:v>5083000151</x:v>
      </x:c>
      <x:c r="E671" s="9" t="str">
        <x:v>RET CONCENTR-CS PRI/SEC INDIV SMC LM</x:v>
      </x:c>
      <x:c r="F671" s="3" t="str">
        <x:v>UNIDADE</x:v>
      </x:c>
      <x:c r="G671" s="10" t="n">
        <x:v>0</x:v>
      </x:c>
      <x:c r="H671" s="10" t="str">
        <x:f>IF(G671="","",G671/12)</x:f>
      </x:c>
      <x:c r="I671" s="10" t="n">
        <x:v>0</x:v>
      </x:c>
      <x:c r="J671" s="10" t="str">
        <x:f>IF(H671="","",I671-H671)</x:f>
      </x:c>
      <x:c r="K671" s="11" t="str">
        <x:f>IF(H671&gt;0,I671/H671,"")</x:f>
      </x:c>
      <x:c r="L671" s="12" t="n">
        <x:v>0</x:v>
      </x:c>
      <x:c r="M671" s="12" t="n">
        <x:v>0</x:v>
      </x:c>
      <x:c r="N671" s="12" t="n">
        <x:f>M671-L671</x:f>
        <x:v>0</x:v>
      </x:c>
      <x:c r="O671" s="3" t="str">
        <x:v>Anexo IX · fora do K</x:v>
      </x:c>
    </x:row>
    <x:row r="672" ht="34" customHeight="1">
      <x:c r="A672" s="3" t="str">
        <x:v>Junho</x:v>
      </x:c>
      <x:c r="B672" s="3" t="str">
        <x:v>PERDAS</x:v>
      </x:c>
      <x:c r="C672" s="3" t="str">
        <x:v>PERDAS</x:v>
      </x:c>
      <x:c r="D672" s="3" t="str">
        <x:v>5025300390</x:v>
      </x:c>
      <x:c r="E672" s="9" t="str">
        <x:v>INST BLINDAGEM NA BT NOVO SUST SMC</x:v>
      </x:c>
      <x:c r="F672" s="3" t="str">
        <x:v>UNIDADE</x:v>
      </x:c>
      <x:c r="G672" s="10" t="n">
        <x:v>0</x:v>
      </x:c>
      <x:c r="H672" s="10" t="str">
        <x:f>IF(G672="","",G672/12)</x:f>
      </x:c>
      <x:c r="I672" s="10" t="n">
        <x:v>0</x:v>
      </x:c>
      <x:c r="J672" s="10" t="str">
        <x:f>IF(H672="","",I672-H672)</x:f>
      </x:c>
      <x:c r="K672" s="11" t="str">
        <x:f>IF(H672&gt;0,I672/H672,"")</x:f>
      </x:c>
      <x:c r="L672" s="12" t="n">
        <x:v>0</x:v>
      </x:c>
      <x:c r="M672" s="12" t="n">
        <x:v>0</x:v>
      </x:c>
      <x:c r="N672" s="12" t="n">
        <x:f>M672-L672</x:f>
        <x:v>0</x:v>
      </x:c>
      <x:c r="O672" s="3" t="str">
        <x:v>Anexo IX · fora do K</x:v>
      </x:c>
    </x:row>
    <x:row r="673" ht="34" customHeight="1">
      <x:c r="A673" s="3" t="str">
        <x:v>Junho</x:v>
      </x:c>
      <x:c r="B673" s="3" t="str">
        <x:v>PERDAS</x:v>
      </x:c>
      <x:c r="C673" s="3" t="str">
        <x:v>PERDAS</x:v>
      </x:c>
      <x:c r="D673" s="3" t="str">
        <x:v>5025300391</x:v>
      </x:c>
      <x:c r="E673" s="9" t="str">
        <x:v>RET BLINDAGEM NA BT NOVO SUST SMC</x:v>
      </x:c>
      <x:c r="F673" s="3" t="str">
        <x:v>UNIDADE</x:v>
      </x:c>
      <x:c r="G673" s="10" t="n">
        <x:v>0</x:v>
      </x:c>
      <x:c r="H673" s="10" t="str">
        <x:f>IF(G673="","",G673/12)</x:f>
      </x:c>
      <x:c r="I673" s="10" t="n">
        <x:v>0</x:v>
      </x:c>
      <x:c r="J673" s="10" t="str">
        <x:f>IF(H673="","",I673-H673)</x:f>
      </x:c>
      <x:c r="K673" s="11" t="str">
        <x:f>IF(H673&gt;0,I673/H673,"")</x:f>
      </x:c>
      <x:c r="L673" s="12" t="n">
        <x:v>0</x:v>
      </x:c>
      <x:c r="M673" s="12" t="n">
        <x:v>0</x:v>
      </x:c>
      <x:c r="N673" s="12" t="n">
        <x:f>M673-L673</x:f>
        <x:v>0</x:v>
      </x:c>
      <x:c r="O673" s="3" t="str">
        <x:v>Anexo IX · fora do K</x:v>
      </x:c>
    </x:row>
    <x:row r="674" ht="34" customHeight="1">
      <x:c r="A674" s="3" t="str">
        <x:v>Junho</x:v>
      </x:c>
      <x:c r="B674" s="3" t="str">
        <x:v>PERDAS</x:v>
      </x:c>
      <x:c r="C674" s="3" t="str">
        <x:v>PERDAS</x:v>
      </x:c>
      <x:c r="D674" s="3" t="str">
        <x:v>5022200056</x:v>
      </x:c>
      <x:c r="E674" s="9" t="str">
        <x:v>INST ATERRAMENT CONCENTR 1HASTE SUST SMC</x:v>
      </x:c>
      <x:c r="F674" s="3" t="str">
        <x:v>UNIDADE</x:v>
      </x:c>
      <x:c r="G674" s="10" t="n">
        <x:v>0</x:v>
      </x:c>
      <x:c r="H674" s="10" t="str">
        <x:f>IF(G674="","",G674/12)</x:f>
      </x:c>
      <x:c r="I674" s="10" t="n">
        <x:v>0</x:v>
      </x:c>
      <x:c r="J674" s="10" t="str">
        <x:f>IF(H674="","",I674-H674)</x:f>
      </x:c>
      <x:c r="K674" s="11" t="str">
        <x:f>IF(H674&gt;0,I674/H674,"")</x:f>
      </x:c>
      <x:c r="L674" s="12" t="n">
        <x:v>0</x:v>
      </x:c>
      <x:c r="M674" s="12" t="n">
        <x:v>0</x:v>
      </x:c>
      <x:c r="N674" s="12" t="n">
        <x:f>M674-L674</x:f>
        <x:v>0</x:v>
      </x:c>
      <x:c r="O674" s="3" t="str">
        <x:v>Anexo IX · fora do K</x:v>
      </x:c>
    </x:row>
    <x:row r="675" ht="34" customHeight="1">
      <x:c r="A675" s="3" t="str">
        <x:v>Junho</x:v>
      </x:c>
      <x:c r="B675" s="3" t="str">
        <x:v>PERDAS</x:v>
      </x:c>
      <x:c r="C675" s="3" t="str">
        <x:v>PERDAS</x:v>
      </x:c>
      <x:c r="D675" s="3" t="str">
        <x:v>5082000281</x:v>
      </x:c>
      <x:c r="E675" s="9" t="str">
        <x:v>INST MEDIDOR ELETRONICO SUST SMC</x:v>
      </x:c>
      <x:c r="F675" s="3" t="str">
        <x:v>UNIDADE</x:v>
      </x:c>
      <x:c r="G675" s="10" t="n">
        <x:v>0</x:v>
      </x:c>
      <x:c r="H675" s="10" t="str">
        <x:f>IF(G675="","",G675/12)</x:f>
      </x:c>
      <x:c r="I675" s="10" t="n">
        <x:v>0</x:v>
      </x:c>
      <x:c r="J675" s="10" t="str">
        <x:f>IF(H675="","",I675-H675)</x:f>
      </x:c>
      <x:c r="K675" s="11" t="str">
        <x:f>IF(H675&gt;0,I675/H675,"")</x:f>
      </x:c>
      <x:c r="L675" s="12" t="n">
        <x:v>0</x:v>
      </x:c>
      <x:c r="M675" s="12" t="n">
        <x:v>0</x:v>
      </x:c>
      <x:c r="N675" s="12" t="n">
        <x:f>M675-L675</x:f>
        <x:v>0</x:v>
      </x:c>
      <x:c r="O675" s="3" t="str">
        <x:v>Anexo IX · fora do K</x:v>
      </x:c>
    </x:row>
    <x:row r="676" ht="34" customHeight="1">
      <x:c r="A676" s="3" t="str">
        <x:v>Junho</x:v>
      </x:c>
      <x:c r="B676" s="3" t="str">
        <x:v>PERDAS</x:v>
      </x:c>
      <x:c r="C676" s="3" t="str">
        <x:v>PERDAS</x:v>
      </x:c>
      <x:c r="D676" s="3" t="str">
        <x:v>5082000282</x:v>
      </x:c>
      <x:c r="E676" s="9" t="str">
        <x:v>RET MEDIDOR ELETRONICO SUST SMC</x:v>
      </x:c>
      <x:c r="F676" s="3" t="str">
        <x:v>UNIDADE</x:v>
      </x:c>
      <x:c r="G676" s="10" t="n">
        <x:v>0</x:v>
      </x:c>
      <x:c r="H676" s="10" t="str">
        <x:f>IF(G676="","",G676/12)</x:f>
      </x:c>
      <x:c r="I676" s="10" t="n">
        <x:v>0</x:v>
      </x:c>
      <x:c r="J676" s="10" t="str">
        <x:f>IF(H676="","",I676-H676)</x:f>
      </x:c>
      <x:c r="K676" s="11" t="str">
        <x:f>IF(H676&gt;0,I676/H676,"")</x:f>
      </x:c>
      <x:c r="L676" s="12" t="n">
        <x:v>0</x:v>
      </x:c>
      <x:c r="M676" s="12" t="n">
        <x:v>0</x:v>
      </x:c>
      <x:c r="N676" s="12" t="n">
        <x:f>M676-L676</x:f>
        <x:v>0</x:v>
      </x:c>
      <x:c r="O676" s="3" t="str">
        <x:v>Anexo IX · fora do K</x:v>
      </x:c>
    </x:row>
    <x:row r="677" ht="34" customHeight="1">
      <x:c r="A677" s="3" t="str">
        <x:v>Junho</x:v>
      </x:c>
      <x:c r="B677" s="3" t="str">
        <x:v>PERDAS</x:v>
      </x:c>
      <x:c r="C677" s="3" t="str">
        <x:v>PERDAS</x:v>
      </x:c>
      <x:c r="D677" s="3" t="str">
        <x:v>5082000283</x:v>
      </x:c>
      <x:c r="E677" s="9" t="str">
        <x:v>INST CAIXA MEDICAO 200A POSTE SUST SMC</x:v>
      </x:c>
      <x:c r="F677" s="3" t="str">
        <x:v>UNIDADE</x:v>
      </x:c>
      <x:c r="G677" s="10" t="n">
        <x:v>0</x:v>
      </x:c>
      <x:c r="H677" s="10" t="str">
        <x:f>IF(G677="","",G677/12)</x:f>
      </x:c>
      <x:c r="I677" s="10" t="n">
        <x:v>0</x:v>
      </x:c>
      <x:c r="J677" s="10" t="str">
        <x:f>IF(H677="","",I677-H677)</x:f>
      </x:c>
      <x:c r="K677" s="11" t="str">
        <x:f>IF(H677&gt;0,I677/H677,"")</x:f>
      </x:c>
      <x:c r="L677" s="12" t="n">
        <x:v>0</x:v>
      </x:c>
      <x:c r="M677" s="12" t="n">
        <x:v>0</x:v>
      </x:c>
      <x:c r="N677" s="12" t="n">
        <x:f>M677-L677</x:f>
        <x:v>0</x:v>
      </x:c>
      <x:c r="O677" s="3" t="str">
        <x:v>Anexo IX · fora do K</x:v>
      </x:c>
    </x:row>
    <x:row r="678" ht="34" customHeight="1">
      <x:c r="A678" s="3" t="str">
        <x:v>Junho</x:v>
      </x:c>
      <x:c r="B678" s="3" t="str">
        <x:v>PERDAS</x:v>
      </x:c>
      <x:c r="C678" s="3" t="str">
        <x:v>PERDAS</x:v>
      </x:c>
      <x:c r="D678" s="3" t="str">
        <x:v>5083000168</x:v>
      </x:c>
      <x:c r="E678" s="9" t="str">
        <x:v>INST SUPORTE/PROLONG CONCENTRADOR SMC LM</x:v>
      </x:c>
      <x:c r="F678" s="3" t="str">
        <x:v>UNIDADE</x:v>
      </x:c>
      <x:c r="G678" s="10" t="n">
        <x:v>0</x:v>
      </x:c>
      <x:c r="H678" s="10" t="str">
        <x:f>IF(G678="","",G678/12)</x:f>
      </x:c>
      <x:c r="I678" s="10" t="n">
        <x:v>0</x:v>
      </x:c>
      <x:c r="J678" s="10" t="str">
        <x:f>IF(H678="","",I678-H678)</x:f>
      </x:c>
      <x:c r="K678" s="11" t="str">
        <x:f>IF(H678&gt;0,I678/H678,"")</x:f>
      </x:c>
      <x:c r="L678" s="12" t="n">
        <x:v>0</x:v>
      </x:c>
      <x:c r="M678" s="12" t="n">
        <x:v>0</x:v>
      </x:c>
      <x:c r="N678" s="12" t="n">
        <x:f>M678-L678</x:f>
        <x:v>0</x:v>
      </x:c>
      <x:c r="O678" s="3" t="str">
        <x:v>Anexo IX · fora do K</x:v>
      </x:c>
    </x:row>
    <x:row r="679" ht="34" customHeight="1">
      <x:c r="A679" s="3" t="str">
        <x:v>Junho</x:v>
      </x:c>
      <x:c r="B679" s="3" t="str">
        <x:v>PERDAS</x:v>
      </x:c>
      <x:c r="C679" s="3" t="str">
        <x:v>PERDAS</x:v>
      </x:c>
      <x:c r="D679" s="3" t="str">
        <x:v>5083000169</x:v>
      </x:c>
      <x:c r="E679" s="9" t="str">
        <x:v>RET SUPORTE/PROLONG CONCENTRADOR SMC LM</x:v>
      </x:c>
      <x:c r="F679" s="3" t="str">
        <x:v>UNIDADE</x:v>
      </x:c>
      <x:c r="G679" s="10" t="n">
        <x:v>0</x:v>
      </x:c>
      <x:c r="H679" s="10" t="str">
        <x:f>IF(G679="","",G679/12)</x:f>
      </x:c>
      <x:c r="I679" s="10" t="n">
        <x:v>0</x:v>
      </x:c>
      <x:c r="J679" s="10" t="str">
        <x:f>IF(H679="","",I679-H679)</x:f>
      </x:c>
      <x:c r="K679" s="11" t="str">
        <x:f>IF(H679&gt;0,I679/H679,"")</x:f>
      </x:c>
      <x:c r="L679" s="12" t="n">
        <x:v>0</x:v>
      </x:c>
      <x:c r="M679" s="12" t="n">
        <x:v>0</x:v>
      </x:c>
      <x:c r="N679" s="12" t="n">
        <x:f>M679-L679</x:f>
        <x:v>0</x:v>
      </x:c>
      <x:c r="O679" s="3" t="str">
        <x:v>Anexo IX · fora do K</x:v>
      </x:c>
    </x:row>
    <x:row r="680" ht="34" customHeight="1">
      <x:c r="A680" s="3" t="str">
        <x:v>Junho</x:v>
      </x:c>
      <x:c r="B680" s="3" t="str">
        <x:v>PERDAS</x:v>
      </x:c>
      <x:c r="C680" s="3" t="str">
        <x:v>PERDAS</x:v>
      </x:c>
      <x:c r="D680" s="3" t="str">
        <x:v>5083000061</x:v>
      </x:c>
      <x:c r="E680" s="9" t="str">
        <x:v>INST ROTEADOR/COLETOR COMUNICACAO SMC LM</x:v>
      </x:c>
      <x:c r="F680" s="3" t="str">
        <x:v>UNIDADE</x:v>
      </x:c>
      <x:c r="G680" s="10" t="n">
        <x:v>0</x:v>
      </x:c>
      <x:c r="H680" s="10" t="str">
        <x:f>IF(G680="","",G680/12)</x:f>
      </x:c>
      <x:c r="I680" s="10" t="n">
        <x:v>0</x:v>
      </x:c>
      <x:c r="J680" s="10" t="str">
        <x:f>IF(H680="","",I680-H680)</x:f>
      </x:c>
      <x:c r="K680" s="11" t="str">
        <x:f>IF(H680&gt;0,I680/H680,"")</x:f>
      </x:c>
      <x:c r="L680" s="12" t="n">
        <x:v>0</x:v>
      </x:c>
      <x:c r="M680" s="12" t="n">
        <x:v>0</x:v>
      </x:c>
      <x:c r="N680" s="12" t="n">
        <x:f>M680-L680</x:f>
        <x:v>0</x:v>
      </x:c>
      <x:c r="O680" s="3" t="str">
        <x:v>Anexo IX · fora do K</x:v>
      </x:c>
    </x:row>
    <x:row r="681" ht="34" customHeight="1">
      <x:c r="A681" s="3" t="str">
        <x:v>Junho</x:v>
      </x:c>
      <x:c r="B681" s="3" t="str">
        <x:v>PERDAS</x:v>
      </x:c>
      <x:c r="C681" s="3" t="str">
        <x:v>PERDAS</x:v>
      </x:c>
      <x:c r="D681" s="3" t="str">
        <x:v>5083000062</x:v>
      </x:c>
      <x:c r="E681" s="9" t="str">
        <x:v>RET ROTEADOR/COLETOR COMUNICACAO SMC LM</x:v>
      </x:c>
      <x:c r="F681" s="3" t="str">
        <x:v>UNIDADE</x:v>
      </x:c>
      <x:c r="G681" s="10" t="n">
        <x:v>0</x:v>
      </x:c>
      <x:c r="H681" s="10" t="str">
        <x:f>IF(G681="","",G681/12)</x:f>
      </x:c>
      <x:c r="I681" s="10" t="n">
        <x:v>0</x:v>
      </x:c>
      <x:c r="J681" s="10" t="str">
        <x:f>IF(H681="","",I681-H681)</x:f>
      </x:c>
      <x:c r="K681" s="11" t="str">
        <x:f>IF(H681&gt;0,I681/H681,"")</x:f>
      </x:c>
      <x:c r="L681" s="12" t="n">
        <x:v>0</x:v>
      </x:c>
      <x:c r="M681" s="12" t="n">
        <x:v>0</x:v>
      </x:c>
      <x:c r="N681" s="12" t="n">
        <x:f>M681-L681</x:f>
        <x:v>0</x:v>
      </x:c>
      <x:c r="O681" s="3" t="str">
        <x:v>Anexo IX · fora do K</x:v>
      </x:c>
    </x:row>
    <x:row r="682" ht="34" customHeight="1">
      <x:c r="A682" s="3" t="str">
        <x:v>Junho</x:v>
      </x:c>
      <x:c r="B682" s="3" t="str">
        <x:v>PERDAS</x:v>
      </x:c>
      <x:c r="C682" s="3" t="str">
        <x:v>PERDAS</x:v>
      </x:c>
      <x:c r="D682" s="3" t="str">
        <x:v>5080300158</x:v>
      </x:c>
      <x:c r="E682" s="9" t="str">
        <x:v>INST MODEM TELEMED SMC LM</x:v>
      </x:c>
      <x:c r="F682" s="3" t="str">
        <x:v>UNIDADE</x:v>
      </x:c>
      <x:c r="G682" s="10" t="n">
        <x:v>0</x:v>
      </x:c>
      <x:c r="H682" s="10" t="str">
        <x:f>IF(G682="","",G682/12)</x:f>
      </x:c>
      <x:c r="I682" s="10" t="n">
        <x:v>0</x:v>
      </x:c>
      <x:c r="J682" s="10" t="str">
        <x:f>IF(H682="","",I682-H682)</x:f>
      </x:c>
      <x:c r="K682" s="11" t="str">
        <x:f>IF(H682&gt;0,I682/H682,"")</x:f>
      </x:c>
      <x:c r="L682" s="12" t="n">
        <x:v>0</x:v>
      </x:c>
      <x:c r="M682" s="12" t="n">
        <x:v>0</x:v>
      </x:c>
      <x:c r="N682" s="12" t="n">
        <x:f>M682-L682</x:f>
        <x:v>0</x:v>
      </x:c>
      <x:c r="O682" s="3" t="str">
        <x:v>Anexo IX · fora do K</x:v>
      </x:c>
    </x:row>
    <x:row r="683" ht="34" customHeight="1">
      <x:c r="A683" s="3" t="str">
        <x:v>Junho</x:v>
      </x:c>
      <x:c r="B683" s="3" t="str">
        <x:v>PERDAS</x:v>
      </x:c>
      <x:c r="C683" s="3" t="str">
        <x:v>PERDAS</x:v>
      </x:c>
      <x:c r="D683" s="3" t="str">
        <x:v>5080000085</x:v>
      </x:c>
      <x:c r="E683" s="9" t="str">
        <x:v>RET MODEM TELEMED SMC LM</x:v>
      </x:c>
      <x:c r="F683" s="3" t="str">
        <x:v>UNIDADE</x:v>
      </x:c>
      <x:c r="G683" s="10" t="n">
        <x:v>0</x:v>
      </x:c>
      <x:c r="H683" s="10" t="str">
        <x:f>IF(G683="","",G683/12)</x:f>
      </x:c>
      <x:c r="I683" s="10" t="n">
        <x:v>0</x:v>
      </x:c>
      <x:c r="J683" s="10" t="str">
        <x:f>IF(H683="","",I683-H683)</x:f>
      </x:c>
      <x:c r="K683" s="11" t="str">
        <x:f>IF(H683&gt;0,I683/H683,"")</x:f>
      </x:c>
      <x:c r="L683" s="12" t="n">
        <x:v>0</x:v>
      </x:c>
      <x:c r="M683" s="12" t="n">
        <x:v>0</x:v>
      </x:c>
      <x:c r="N683" s="12" t="n">
        <x:f>M683-L683</x:f>
        <x:v>0</x:v>
      </x:c>
      <x:c r="O683" s="3" t="str">
        <x:v>Anexo IX · fora do K</x:v>
      </x:c>
    </x:row>
    <x:row r="684" ht="34" customHeight="1">
      <x:c r="A684" s="3" t="str">
        <x:v>Junho</x:v>
      </x:c>
      <x:c r="B684" s="3" t="str">
        <x:v>PERDAS</x:v>
      </x:c>
      <x:c r="C684" s="3" t="str">
        <x:v>PERDAS</x:v>
      </x:c>
      <x:c r="D684" s="3" t="str">
        <x:v>5080300159</x:v>
      </x:c>
      <x:c r="E684" s="9" t="str">
        <x:v>INST RADIO TELEMED SMC LM</x:v>
      </x:c>
      <x:c r="F684" s="3" t="str">
        <x:v>UNIDADE</x:v>
      </x:c>
      <x:c r="G684" s="10" t="n">
        <x:v>0</x:v>
      </x:c>
      <x:c r="H684" s="10" t="str">
        <x:f>IF(G684="","",G684/12)</x:f>
      </x:c>
      <x:c r="I684" s="10" t="n">
        <x:v>0</x:v>
      </x:c>
      <x:c r="J684" s="10" t="str">
        <x:f>IF(H684="","",I684-H684)</x:f>
      </x:c>
      <x:c r="K684" s="11" t="str">
        <x:f>IF(H684&gt;0,I684/H684,"")</x:f>
      </x:c>
      <x:c r="L684" s="12" t="n">
        <x:v>0</x:v>
      </x:c>
      <x:c r="M684" s="12" t="n">
        <x:v>0</x:v>
      </x:c>
      <x:c r="N684" s="12" t="n">
        <x:f>M684-L684</x:f>
        <x:v>0</x:v>
      </x:c>
      <x:c r="O684" s="3" t="str">
        <x:v>Anexo IX · fora do K</x:v>
      </x:c>
    </x:row>
    <x:row r="685" ht="34" customHeight="1">
      <x:c r="A685" s="3" t="str">
        <x:v>Junho</x:v>
      </x:c>
      <x:c r="B685" s="3" t="str">
        <x:v>PERDAS</x:v>
      </x:c>
      <x:c r="C685" s="3" t="str">
        <x:v>PERDAS</x:v>
      </x:c>
      <x:c r="D685" s="3" t="str">
        <x:v>5080300160</x:v>
      </x:c>
      <x:c r="E685" s="9" t="str">
        <x:v>RET RADIO TELEMED SMC LM</x:v>
      </x:c>
      <x:c r="F685" s="3" t="str">
        <x:v>UNIDADE</x:v>
      </x:c>
      <x:c r="G685" s="10" t="n">
        <x:v>0</x:v>
      </x:c>
      <x:c r="H685" s="10" t="str">
        <x:f>IF(G685="","",G685/12)</x:f>
      </x:c>
      <x:c r="I685" s="10" t="n">
        <x:v>0</x:v>
      </x:c>
      <x:c r="J685" s="10" t="str">
        <x:f>IF(H685="","",I685-H685)</x:f>
      </x:c>
      <x:c r="K685" s="11" t="str">
        <x:f>IF(H685&gt;0,I685/H685,"")</x:f>
      </x:c>
      <x:c r="L685" s="12" t="n">
        <x:v>0</x:v>
      </x:c>
      <x:c r="M685" s="12" t="n">
        <x:v>0</x:v>
      </x:c>
      <x:c r="N685" s="12" t="n">
        <x:f>M685-L685</x:f>
        <x:v>0</x:v>
      </x:c>
      <x:c r="O685" s="3" t="str">
        <x:v>Anexo IX · fora do K</x:v>
      </x:c>
    </x:row>
    <x:row r="686" ht="34" customHeight="1">
      <x:c r="A686" s="3" t="str">
        <x:v>Junho</x:v>
      </x:c>
      <x:c r="B686" s="3" t="str">
        <x:v>PERDAS</x:v>
      </x:c>
      <x:c r="C686" s="3" t="str">
        <x:v>PERDAS</x:v>
      </x:c>
      <x:c r="D686" s="3" t="str">
        <x:v>5080300161</x:v>
      </x:c>
      <x:c r="E686" s="9" t="str">
        <x:v>INST CPU TELEMED SMC LM</x:v>
      </x:c>
      <x:c r="F686" s="3" t="str">
        <x:v>UNIDADE</x:v>
      </x:c>
      <x:c r="G686" s="10" t="n">
        <x:v>0</x:v>
      </x:c>
      <x:c r="H686" s="10" t="str">
        <x:f>IF(G686="","",G686/12)</x:f>
      </x:c>
      <x:c r="I686" s="10" t="n">
        <x:v>0</x:v>
      </x:c>
      <x:c r="J686" s="10" t="str">
        <x:f>IF(H686="","",I686-H686)</x:f>
      </x:c>
      <x:c r="K686" s="11" t="str">
        <x:f>IF(H686&gt;0,I686/H686,"")</x:f>
      </x:c>
      <x:c r="L686" s="12" t="n">
        <x:v>0</x:v>
      </x:c>
      <x:c r="M686" s="12" t="n">
        <x:v>0</x:v>
      </x:c>
      <x:c r="N686" s="12" t="n">
        <x:f>M686-L686</x:f>
        <x:v>0</x:v>
      </x:c>
      <x:c r="O686" s="3" t="str">
        <x:v>Anexo IX · fora do K</x:v>
      </x:c>
    </x:row>
    <x:row r="687" ht="34" customHeight="1">
      <x:c r="A687" s="3" t="str">
        <x:v>Junho</x:v>
      </x:c>
      <x:c r="B687" s="3" t="str">
        <x:v>PERDAS</x:v>
      </x:c>
      <x:c r="C687" s="3" t="str">
        <x:v>PERDAS</x:v>
      </x:c>
      <x:c r="D687" s="3" t="str">
        <x:v>5080300162</x:v>
      </x:c>
      <x:c r="E687" s="9" t="str">
        <x:v>RET CPU TELEMED SMC LM</x:v>
      </x:c>
      <x:c r="F687" s="3" t="str">
        <x:v>UNIDADE</x:v>
      </x:c>
      <x:c r="G687" s="10" t="n">
        <x:v>0</x:v>
      </x:c>
      <x:c r="H687" s="10" t="str">
        <x:f>IF(G687="","",G687/12)</x:f>
      </x:c>
      <x:c r="I687" s="10" t="n">
        <x:v>0</x:v>
      </x:c>
      <x:c r="J687" s="10" t="str">
        <x:f>IF(H687="","",I687-H687)</x:f>
      </x:c>
      <x:c r="K687" s="11" t="str">
        <x:f>IF(H687&gt;0,I687/H687,"")</x:f>
      </x:c>
      <x:c r="L687" s="12" t="n">
        <x:v>0</x:v>
      </x:c>
      <x:c r="M687" s="12" t="n">
        <x:v>0</x:v>
      </x:c>
      <x:c r="N687" s="12" t="n">
        <x:f>M687-L687</x:f>
        <x:v>0</x:v>
      </x:c>
      <x:c r="O687" s="3" t="str">
        <x:v>Anexo IX · fora do K</x:v>
      </x:c>
    </x:row>
    <x:row r="688" ht="34" customHeight="1">
      <x:c r="A688" s="3" t="str">
        <x:v>Junho</x:v>
      </x:c>
      <x:c r="B688" s="3" t="str">
        <x:v>PERDAS</x:v>
      </x:c>
      <x:c r="C688" s="3" t="str">
        <x:v>PERDAS</x:v>
      </x:c>
      <x:c r="D688" s="3" t="str">
        <x:v>5080300163</x:v>
      </x:c>
      <x:c r="E688" s="9" t="str">
        <x:v>INST ANTENA TELEMED SMC LM</x:v>
      </x:c>
      <x:c r="F688" s="3" t="str">
        <x:v>UNIDADE</x:v>
      </x:c>
      <x:c r="G688" s="10" t="n">
        <x:v>0</x:v>
      </x:c>
      <x:c r="H688" s="10" t="str">
        <x:f>IF(G688="","",G688/12)</x:f>
      </x:c>
      <x:c r="I688" s="10" t="n">
        <x:v>0</x:v>
      </x:c>
      <x:c r="J688" s="10" t="str">
        <x:f>IF(H688="","",I688-H688)</x:f>
      </x:c>
      <x:c r="K688" s="11" t="str">
        <x:f>IF(H688&gt;0,I688/H688,"")</x:f>
      </x:c>
      <x:c r="L688" s="12" t="n">
        <x:v>0</x:v>
      </x:c>
      <x:c r="M688" s="12" t="n">
        <x:v>0</x:v>
      </x:c>
      <x:c r="N688" s="12" t="n">
        <x:f>M688-L688</x:f>
        <x:v>0</x:v>
      </x:c>
      <x:c r="O688" s="3" t="str">
        <x:v>Anexo IX · fora do K</x:v>
      </x:c>
    </x:row>
    <x:row r="689" ht="34" customHeight="1">
      <x:c r="A689" s="3" t="str">
        <x:v>Junho</x:v>
      </x:c>
      <x:c r="B689" s="3" t="str">
        <x:v>PERDAS</x:v>
      </x:c>
      <x:c r="C689" s="3" t="str">
        <x:v>PERDAS</x:v>
      </x:c>
      <x:c r="D689" s="3" t="str">
        <x:v>5080300164</x:v>
      </x:c>
      <x:c r="E689" s="9" t="str">
        <x:v>RET ANTENA TELEMED SMC LM</x:v>
      </x:c>
      <x:c r="F689" s="3" t="str">
        <x:v>UNIDADE</x:v>
      </x:c>
      <x:c r="G689" s="10" t="n">
        <x:v>0</x:v>
      </x:c>
      <x:c r="H689" s="10" t="str">
        <x:f>IF(G689="","",G689/12)</x:f>
      </x:c>
      <x:c r="I689" s="10" t="n">
        <x:v>0</x:v>
      </x:c>
      <x:c r="J689" s="10" t="str">
        <x:f>IF(H689="","",I689-H689)</x:f>
      </x:c>
      <x:c r="K689" s="11" t="str">
        <x:f>IF(H689&gt;0,I689/H689,"")</x:f>
      </x:c>
      <x:c r="L689" s="12" t="n">
        <x:v>0</x:v>
      </x:c>
      <x:c r="M689" s="12" t="n">
        <x:v>0</x:v>
      </x:c>
      <x:c r="N689" s="12" t="n">
        <x:f>M689-L689</x:f>
        <x:v>0</x:v>
      </x:c>
      <x:c r="O689" s="3" t="str">
        <x:v>Anexo IX · fora do K</x:v>
      </x:c>
    </x:row>
    <x:row r="690" ht="34" customHeight="1">
      <x:c r="A690" s="3" t="str">
        <x:v>Junho</x:v>
      </x:c>
      <x:c r="B690" s="3" t="str">
        <x:v>PERDAS</x:v>
      </x:c>
      <x:c r="C690" s="3" t="str">
        <x:v>PERDAS</x:v>
      </x:c>
      <x:c r="D690" s="3" t="str">
        <x:v>5082000284</x:v>
      </x:c>
      <x:c r="E690" s="9" t="str">
        <x:v>INST MED FISCA TOTALIZ TD S/LEV SUST SMC</x:v>
      </x:c>
      <x:c r="F690" s="3" t="str">
        <x:v>UNIDADE</x:v>
      </x:c>
      <x:c r="G690" s="10" t="n">
        <x:v>0</x:v>
      </x:c>
      <x:c r="H690" s="10" t="str">
        <x:f>IF(G690="","",G690/12)</x:f>
      </x:c>
      <x:c r="I690" s="10" t="n">
        <x:v>0</x:v>
      </x:c>
      <x:c r="J690" s="10" t="str">
        <x:f>IF(H690="","",I690-H690)</x:f>
      </x:c>
      <x:c r="K690" s="11" t="str">
        <x:f>IF(H690&gt;0,I690/H690,"")</x:f>
      </x:c>
      <x:c r="L690" s="12" t="n">
        <x:v>0</x:v>
      </x:c>
      <x:c r="M690" s="12" t="n">
        <x:v>0</x:v>
      </x:c>
      <x:c r="N690" s="12" t="n">
        <x:f>M690-L690</x:f>
        <x:v>0</x:v>
      </x:c>
      <x:c r="O690" s="3" t="str">
        <x:v>Anexo IX · fora do K</x:v>
      </x:c>
    </x:row>
    <x:row r="691" ht="34" customHeight="1">
      <x:c r="A691" s="3" t="str">
        <x:v>Junho</x:v>
      </x:c>
      <x:c r="B691" s="3" t="str">
        <x:v>PERDAS</x:v>
      </x:c>
      <x:c r="C691" s="3" t="str">
        <x:v>PERDAS</x:v>
      </x:c>
      <x:c r="D691" s="3" t="str">
        <x:v>5082000285</x:v>
      </x:c>
      <x:c r="E691" s="9" t="str">
        <x:v>RET MED FISCA TOTALIZ TD S/LEV SUST SMC</x:v>
      </x:c>
      <x:c r="F691" s="3" t="str">
        <x:v>UNIDADE</x:v>
      </x:c>
      <x:c r="G691" s="10" t="n">
        <x:v>0</x:v>
      </x:c>
      <x:c r="H691" s="10" t="str">
        <x:f>IF(G691="","",G691/12)</x:f>
      </x:c>
      <x:c r="I691" s="10" t="n">
        <x:v>0</x:v>
      </x:c>
      <x:c r="J691" s="10" t="str">
        <x:f>IF(H691="","",I691-H691)</x:f>
      </x:c>
      <x:c r="K691" s="11" t="str">
        <x:f>IF(H691&gt;0,I691/H691,"")</x:f>
      </x:c>
      <x:c r="L691" s="12" t="n">
        <x:v>0</x:v>
      </x:c>
      <x:c r="M691" s="12" t="n">
        <x:v>0</x:v>
      </x:c>
      <x:c r="N691" s="12" t="n">
        <x:f>M691-L691</x:f>
        <x:v>0</x:v>
      </x:c>
      <x:c r="O691" s="3" t="str">
        <x:v>Anexo IX · fora do K</x:v>
      </x:c>
    </x:row>
    <x:row r="692" ht="34" customHeight="1">
      <x:c r="A692" s="3" t="str">
        <x:v>Junho</x:v>
      </x:c>
      <x:c r="B692" s="3" t="str">
        <x:v>PERDAS</x:v>
      </x:c>
      <x:c r="C692" s="3" t="str">
        <x:v>PERDAS</x:v>
      </x:c>
      <x:c r="D692" s="3" t="str">
        <x:v>5082000287</x:v>
      </x:c>
      <x:c r="E692" s="9" t="str">
        <x:v>INST MED FISCA CONVENC TD S/LEV SUST SMC</x:v>
      </x:c>
      <x:c r="F692" s="3" t="str">
        <x:v>UNIDADE</x:v>
      </x:c>
      <x:c r="G692" s="10" t="n">
        <x:v>0</x:v>
      </x:c>
      <x:c r="H692" s="10" t="str">
        <x:f>IF(G692="","",G692/12)</x:f>
      </x:c>
      <x:c r="I692" s="10" t="n">
        <x:v>0</x:v>
      </x:c>
      <x:c r="J692" s="10" t="str">
        <x:f>IF(H692="","",I692-H692)</x:f>
      </x:c>
      <x:c r="K692" s="11" t="str">
        <x:f>IF(H692&gt;0,I692/H692,"")</x:f>
      </x:c>
      <x:c r="L692" s="12" t="n">
        <x:v>0</x:v>
      </x:c>
      <x:c r="M692" s="12" t="n">
        <x:v>0</x:v>
      </x:c>
      <x:c r="N692" s="12" t="n">
        <x:f>M692-L692</x:f>
        <x:v>0</x:v>
      </x:c>
      <x:c r="O692" s="3" t="str">
        <x:v>Anexo IX · fora do K</x:v>
      </x:c>
    </x:row>
    <x:row r="693" ht="34" customHeight="1">
      <x:c r="A693" s="3" t="str">
        <x:v>Junho</x:v>
      </x:c>
      <x:c r="B693" s="3" t="str">
        <x:v>PERDAS</x:v>
      </x:c>
      <x:c r="C693" s="3" t="str">
        <x:v>PERDAS</x:v>
      </x:c>
      <x:c r="D693" s="3" t="str">
        <x:v>5082000286</x:v>
      </x:c>
      <x:c r="E693" s="9" t="str">
        <x:v>RET MED FISCA CONVENC TD S/LEV SUST SMC</x:v>
      </x:c>
      <x:c r="F693" s="3" t="str">
        <x:v>UNIDADE</x:v>
      </x:c>
      <x:c r="G693" s="10" t="n">
        <x:v>0</x:v>
      </x:c>
      <x:c r="H693" s="10" t="str">
        <x:f>IF(G693="","",G693/12)</x:f>
      </x:c>
      <x:c r="I693" s="10" t="n">
        <x:v>0</x:v>
      </x:c>
      <x:c r="J693" s="10" t="str">
        <x:f>IF(H693="","",I693-H693)</x:f>
      </x:c>
      <x:c r="K693" s="11" t="str">
        <x:f>IF(H693&gt;0,I693/H693,"")</x:f>
      </x:c>
      <x:c r="L693" s="12" t="n">
        <x:v>0</x:v>
      </x:c>
      <x:c r="M693" s="12" t="n">
        <x:v>0</x:v>
      </x:c>
      <x:c r="N693" s="12" t="n">
        <x:f>M693-L693</x:f>
        <x:v>0</x:v>
      </x:c>
      <x:c r="O693" s="3" t="str">
        <x:v>Anexo IX · fora do K</x:v>
      </x:c>
    </x:row>
    <x:row r="694" ht="34" customHeight="1">
      <x:c r="A694" s="3" t="str">
        <x:v>Junho</x:v>
      </x:c>
      <x:c r="B694" s="3" t="str">
        <x:v>PERDAS</x:v>
      </x:c>
      <x:c r="C694" s="3" t="str">
        <x:v>PERDAS</x:v>
      </x:c>
      <x:c r="D694" s="3" t="str">
        <x:v>5020000134</x:v>
      </x:c>
      <x:c r="E694" s="9" t="str">
        <x:v>INST POSTE MET QUAD 7M RD SUST SMC</x:v>
      </x:c>
      <x:c r="F694" s="3" t="str">
        <x:v>UNIDADE</x:v>
      </x:c>
      <x:c r="G694" s="10" t="n">
        <x:v>0</x:v>
      </x:c>
      <x:c r="H694" s="10" t="str">
        <x:f>IF(G694="","",G694/12)</x:f>
      </x:c>
      <x:c r="I694" s="10" t="n">
        <x:v>0</x:v>
      </x:c>
      <x:c r="J694" s="10" t="str">
        <x:f>IF(H694="","",I694-H694)</x:f>
      </x:c>
      <x:c r="K694" s="11" t="str">
        <x:f>IF(H694&gt;0,I694/H694,"")</x:f>
      </x:c>
      <x:c r="L694" s="12" t="n">
        <x:v>0</x:v>
      </x:c>
      <x:c r="M694" s="12" t="n">
        <x:v>0</x:v>
      </x:c>
      <x:c r="N694" s="12" t="n">
        <x:f>M694-L694</x:f>
        <x:v>0</x:v>
      </x:c>
      <x:c r="O694" s="3" t="str">
        <x:v>Anexo IX · fora do K</x:v>
      </x:c>
    </x:row>
    <x:row r="695" ht="34" customHeight="1">
      <x:c r="A695" s="3" t="str">
        <x:v>Junho</x:v>
      </x:c>
      <x:c r="B695" s="3" t="str">
        <x:v>PERDAS</x:v>
      </x:c>
      <x:c r="C695" s="3" t="str">
        <x:v>PERDAS</x:v>
      </x:c>
      <x:c r="D695" s="3" t="str">
        <x:v>5017000008</x:v>
      </x:c>
      <x:c r="E695" s="9" t="str">
        <x:v>INST RAM CONC/PLEX S VEIC SUSTEN SMC</x:v>
      </x:c>
      <x:c r="F695" s="3" t="str">
        <x:v>UNIDADE</x:v>
      </x:c>
      <x:c r="G695" s="10" t="n">
        <x:v>0</x:v>
      </x:c>
      <x:c r="H695" s="10" t="str">
        <x:f>IF(G695="","",G695/12)</x:f>
      </x:c>
      <x:c r="I695" s="10" t="n">
        <x:v>0</x:v>
      </x:c>
      <x:c r="J695" s="10" t="str">
        <x:f>IF(H695="","",I695-H695)</x:f>
      </x:c>
      <x:c r="K695" s="11" t="str">
        <x:f>IF(H695&gt;0,I695/H695,"")</x:f>
      </x:c>
      <x:c r="L695" s="12" t="n">
        <x:v>0</x:v>
      </x:c>
      <x:c r="M695" s="12" t="n">
        <x:v>0</x:v>
      </x:c>
      <x:c r="N695" s="12" t="n">
        <x:f>M695-L695</x:f>
        <x:v>0</x:v>
      </x:c>
      <x:c r="O695" s="3" t="str">
        <x:v>Anexo IX · fora do K</x:v>
      </x:c>
    </x:row>
    <x:row r="696" ht="34" customHeight="1">
      <x:c r="A696" s="3" t="str">
        <x:v>Junho</x:v>
      </x:c>
      <x:c r="B696" s="3" t="str">
        <x:v>PERDAS</x:v>
      </x:c>
      <x:c r="C696" s="3" t="str">
        <x:v>PERDAS</x:v>
      </x:c>
      <x:c r="D696" s="3" t="str">
        <x:v>5017000007</x:v>
      </x:c>
      <x:c r="E696" s="9" t="str">
        <x:v>RET RAM CONC/PLEX S VEIC SUSTEN SMC LM</x:v>
      </x:c>
      <x:c r="F696" s="3" t="str">
        <x:v>UNIDADE</x:v>
      </x:c>
      <x:c r="G696" s="10" t="n">
        <x:v>0</x:v>
      </x:c>
      <x:c r="H696" s="10" t="str">
        <x:f>IF(G696="","",G696/12)</x:f>
      </x:c>
      <x:c r="I696" s="10" t="n">
        <x:v>0</x:v>
      </x:c>
      <x:c r="J696" s="10" t="str">
        <x:f>IF(H696="","",I696-H696)</x:f>
      </x:c>
      <x:c r="K696" s="11" t="str">
        <x:f>IF(H696&gt;0,I696/H696,"")</x:f>
      </x:c>
      <x:c r="L696" s="12" t="n">
        <x:v>0</x:v>
      </x:c>
      <x:c r="M696" s="12" t="n">
        <x:v>0</x:v>
      </x:c>
      <x:c r="N696" s="12" t="n">
        <x:f>M696-L696</x:f>
        <x:v>0</x:v>
      </x:c>
      <x:c r="O696" s="3" t="str">
        <x:v>Anexo IX · fora do K</x:v>
      </x:c>
    </x:row>
    <x:row r="697" ht="34" customHeight="1">
      <x:c r="A697" s="3" t="str">
        <x:v>Junho</x:v>
      </x:c>
      <x:c r="B697" s="3" t="str">
        <x:v>PERDAS</x:v>
      </x:c>
      <x:c r="C697" s="3" t="str">
        <x:v>PERDAS</x:v>
      </x:c>
      <x:c r="D697" s="3" t="str">
        <x:v>5082000245</x:v>
      </x:c>
      <x:c r="E697" s="9" t="str">
        <x:v>INST PADRAO ENTRADA COMPLETO NORM STC</x:v>
      </x:c>
      <x:c r="F697" s="3" t="str">
        <x:v>UNIDADE</x:v>
      </x:c>
      <x:c r="G697" s="10" t="n">
        <x:v>0</x:v>
      </x:c>
      <x:c r="H697" s="10" t="str">
        <x:f>IF(G697="","",G697/12)</x:f>
      </x:c>
      <x:c r="I697" s="10" t="n">
        <x:v>0</x:v>
      </x:c>
      <x:c r="J697" s="10" t="str">
        <x:f>IF(H697="","",I697-H697)</x:f>
      </x:c>
      <x:c r="K697" s="11" t="str">
        <x:f>IF(H697&gt;0,I697/H697,"")</x:f>
      </x:c>
      <x:c r="L697" s="12" t="n">
        <x:v>0</x:v>
      </x:c>
      <x:c r="M697" s="12" t="n">
        <x:v>0</x:v>
      </x:c>
      <x:c r="N697" s="12" t="n">
        <x:f>M697-L697</x:f>
        <x:v>0</x:v>
      </x:c>
      <x:c r="O697" s="3" t="str">
        <x:v>Anexo IX · fora do K</x:v>
      </x:c>
    </x:row>
    <x:row r="698" ht="34" customHeight="1">
      <x:c r="A698" s="3" t="str">
        <x:v>Junho</x:v>
      </x:c>
      <x:c r="B698" s="3" t="str">
        <x:v>PERDAS</x:v>
      </x:c>
      <x:c r="C698" s="3" t="str">
        <x:v>PERDAS</x:v>
      </x:c>
      <x:c r="D698" s="3" t="str">
        <x:v>5082000246</x:v>
      </x:c>
      <x:c r="E698" s="9" t="str">
        <x:v>INST PADRAO ENTRADA PARCIAL NORM STC</x:v>
      </x:c>
      <x:c r="F698" s="3" t="str">
        <x:v>UNIDADE</x:v>
      </x:c>
      <x:c r="G698" s="10" t="n">
        <x:v>0</x:v>
      </x:c>
      <x:c r="H698" s="10" t="str">
        <x:f>IF(G698="","",G698/12)</x:f>
      </x:c>
      <x:c r="I698" s="10" t="n">
        <x:v>0</x:v>
      </x:c>
      <x:c r="J698" s="10" t="str">
        <x:f>IF(H698="","",I698-H698)</x:f>
      </x:c>
      <x:c r="K698" s="11" t="str">
        <x:f>IF(H698&gt;0,I698/H698,"")</x:f>
      </x:c>
      <x:c r="L698" s="12" t="n">
        <x:v>0</x:v>
      </x:c>
      <x:c r="M698" s="12" t="n">
        <x:v>0</x:v>
      </x:c>
      <x:c r="N698" s="12" t="n">
        <x:f>M698-L698</x:f>
        <x:v>0</x:v>
      </x:c>
      <x:c r="O698" s="3" t="str">
        <x:v>Anexo IX · fora do K</x:v>
      </x:c>
    </x:row>
    <x:row r="699" ht="34" customHeight="1">
      <x:c r="A699" s="3" t="str">
        <x:v>Junho</x:v>
      </x:c>
      <x:c r="B699" s="3" t="str">
        <x:v>PERDAS</x:v>
      </x:c>
      <x:c r="C699" s="3" t="str">
        <x:v>PERDAS</x:v>
      </x:c>
      <x:c r="D699" s="3" t="str">
        <x:v>5080300170</x:v>
      </x:c>
      <x:c r="E699" s="9" t="str">
        <x:v>INST PADRAO ENTR PARC ATERRAM NORM STC</x:v>
      </x:c>
      <x:c r="F699" s="3" t="str">
        <x:v>UNIDADE</x:v>
      </x:c>
      <x:c r="G699" s="10" t="n">
        <x:v>0</x:v>
      </x:c>
      <x:c r="H699" s="10" t="str">
        <x:f>IF(G699="","",G699/12)</x:f>
      </x:c>
      <x:c r="I699" s="10" t="n">
        <x:v>0</x:v>
      </x:c>
      <x:c r="J699" s="10" t="str">
        <x:f>IF(H699="","",I699-H699)</x:f>
      </x:c>
      <x:c r="K699" s="11" t="str">
        <x:f>IF(H699&gt;0,I699/H699,"")</x:f>
      </x:c>
      <x:c r="L699" s="12" t="n">
        <x:v>0</x:v>
      </x:c>
      <x:c r="M699" s="12" t="n">
        <x:v>0</x:v>
      </x:c>
      <x:c r="N699" s="12" t="n">
        <x:f>M699-L699</x:f>
        <x:v>0</x:v>
      </x:c>
      <x:c r="O699" s="3" t="str">
        <x:v>Anexo IX · fora do K</x:v>
      </x:c>
    </x:row>
    <x:row r="700" ht="34" customHeight="1">
      <x:c r="A700" s="3" t="str">
        <x:v>Junho</x:v>
      </x:c>
      <x:c r="B700" s="3" t="str">
        <x:v>PERDAS</x:v>
      </x:c>
      <x:c r="C700" s="3" t="str">
        <x:v>PERDAS</x:v>
      </x:c>
      <x:c r="D700" s="3" t="str">
        <x:v>5080300168</x:v>
      </x:c>
      <x:c r="E700" s="9" t="str">
        <x:v>INST PADRAO ENTR PARC DISJUNTOR NORM STC</x:v>
      </x:c>
      <x:c r="F700" s="3" t="str">
        <x:v>UNIDADE</x:v>
      </x:c>
      <x:c r="G700" s="10" t="n">
        <x:v>0</x:v>
      </x:c>
      <x:c r="H700" s="10" t="str">
        <x:f>IF(G700="","",G700/12)</x:f>
      </x:c>
      <x:c r="I700" s="10" t="n">
        <x:v>0</x:v>
      </x:c>
      <x:c r="J700" s="10" t="str">
        <x:f>IF(H700="","",I700-H700)</x:f>
      </x:c>
      <x:c r="K700" s="11" t="str">
        <x:f>IF(H700&gt;0,I700/H700,"")</x:f>
      </x:c>
      <x:c r="L700" s="12" t="n">
        <x:v>0</x:v>
      </x:c>
      <x:c r="M700" s="12" t="n">
        <x:v>0</x:v>
      </x:c>
      <x:c r="N700" s="12" t="n">
        <x:f>M700-L700</x:f>
        <x:v>0</x:v>
      </x:c>
      <x:c r="O700" s="3" t="str">
        <x:v>Anexo IX · fora do K</x:v>
      </x:c>
    </x:row>
    <x:row r="701" ht="34" customHeight="1">
      <x:c r="A701" s="3" t="str">
        <x:v>Junho</x:v>
      </x:c>
      <x:c r="B701" s="3" t="str">
        <x:v>PERDAS</x:v>
      </x:c>
      <x:c r="C701" s="3" t="str">
        <x:v>PERDAS</x:v>
      </x:c>
      <x:c r="D701" s="3" t="str">
        <x:v>5080300167</x:v>
      </x:c>
      <x:c r="E701" s="9" t="str">
        <x:v>INST PADRAO ENTR PARC CAIXA MED NORM STC</x:v>
      </x:c>
      <x:c r="F701" s="3" t="str">
        <x:v>UNIDADE</x:v>
      </x:c>
      <x:c r="G701" s="10" t="n">
        <x:v>0</x:v>
      </x:c>
      <x:c r="H701" s="10" t="str">
        <x:f>IF(G701="","",G701/12)</x:f>
      </x:c>
      <x:c r="I701" s="10" t="n">
        <x:v>0</x:v>
      </x:c>
      <x:c r="J701" s="10" t="str">
        <x:f>IF(H701="","",I701-H701)</x:f>
      </x:c>
      <x:c r="K701" s="11" t="str">
        <x:f>IF(H701&gt;0,I701/H701,"")</x:f>
      </x:c>
      <x:c r="L701" s="12" t="n">
        <x:v>0</x:v>
      </x:c>
      <x:c r="M701" s="12" t="n">
        <x:v>0</x:v>
      </x:c>
      <x:c r="N701" s="12" t="n">
        <x:f>M701-L701</x:f>
        <x:v>0</x:v>
      </x:c>
      <x:c r="O701" s="3" t="str">
        <x:v>Anexo IX · fora do K</x:v>
      </x:c>
    </x:row>
    <x:row r="702" ht="34" customHeight="1">
      <x:c r="A702" s="3" t="str">
        <x:v>Junho</x:v>
      </x:c>
      <x:c r="B702" s="3" t="str">
        <x:v>PERDAS</x:v>
      </x:c>
      <x:c r="C702" s="3" t="str">
        <x:v>PERDAS</x:v>
      </x:c>
      <x:c r="D702" s="3" t="str">
        <x:v>5083000012</x:v>
      </x:c>
      <x:c r="E702" s="9" t="str">
        <x:v>SERV NORMALIZACAO ESTRUTURACAO EQ MEDIA</x:v>
      </x:c>
      <x:c r="F702" s="3" t="str">
        <x:v>HORA</x:v>
      </x:c>
      <x:c r="G702" s="10" t="n">
        <x:v>0</x:v>
      </x:c>
      <x:c r="H702" s="10" t="str">
        <x:f>IF(G702="","",G702/12)</x:f>
      </x:c>
      <x:c r="I702" s="10" t="n">
        <x:v>0</x:v>
      </x:c>
      <x:c r="J702" s="10" t="str">
        <x:f>IF(H702="","",I702-H702)</x:f>
      </x:c>
      <x:c r="K702" s="11" t="str">
        <x:f>IF(H702&gt;0,I702/H702,"")</x:f>
      </x:c>
      <x:c r="L702" s="12" t="n">
        <x:v>0</x:v>
      </x:c>
      <x:c r="M702" s="12" t="n">
        <x:v>0</x:v>
      </x:c>
      <x:c r="N702" s="12" t="n">
        <x:f>M702-L702</x:f>
        <x:v>0</x:v>
      </x:c>
      <x:c r="O702" s="3" t="str">
        <x:v>Anexo IX · fora do K</x:v>
      </x:c>
    </x:row>
    <x:row r="703" ht="34" customHeight="1">
      <x:c r="A703" s="3" t="str">
        <x:v>Junho</x:v>
      </x:c>
      <x:c r="B703" s="3" t="str">
        <x:v>PERDAS</x:v>
      </x:c>
      <x:c r="C703" s="3" t="str">
        <x:v>PERDAS</x:v>
      </x:c>
      <x:c r="D703" s="3" t="str">
        <x:v>5080300165</x:v>
      </x:c>
      <x:c r="E703" s="9" t="str">
        <x:v>SERV NORMALIZACAO ESTRUTURACAO EQ BASIC</x:v>
      </x:c>
      <x:c r="F703" s="3" t="str">
        <x:v>HORA</x:v>
      </x:c>
      <x:c r="G703" s="10" t="n">
        <x:v>0</x:v>
      </x:c>
      <x:c r="H703" s="10" t="str">
        <x:f>IF(G703="","",G703/12)</x:f>
      </x:c>
      <x:c r="I703" s="10" t="n">
        <x:v>0</x:v>
      </x:c>
      <x:c r="J703" s="10" t="str">
        <x:f>IF(H703="","",I703-H703)</x:f>
      </x:c>
      <x:c r="K703" s="11" t="str">
        <x:f>IF(H703&gt;0,I703/H703,"")</x:f>
      </x:c>
      <x:c r="L703" s="12" t="n">
        <x:v>0</x:v>
      </x:c>
      <x:c r="M703" s="12" t="n">
        <x:v>0</x:v>
      </x:c>
      <x:c r="N703" s="12" t="n">
        <x:f>M703-L703</x:f>
        <x:v>0</x:v>
      </x:c>
      <x:c r="O703" s="3" t="str">
        <x:v>Anexo IX · fora do K</x:v>
      </x:c>
    </x:row>
    <x:row r="704" ht="34" customHeight="1">
      <x:c r="A704" s="3" t="str">
        <x:v>Junho</x:v>
      </x:c>
      <x:c r="B704" s="3" t="str">
        <x:v>PERDAS</x:v>
      </x:c>
      <x:c r="C704" s="3" t="str">
        <x:v>PERDAS</x:v>
      </x:c>
      <x:c r="D704" s="3" t="str">
        <x:v>5082000248</x:v>
      </x:c>
      <x:c r="E704" s="9" t="str">
        <x:v>SERV EXTERNALIZACAO PADRAO NORM STC</x:v>
      </x:c>
      <x:c r="F704" s="3" t="str">
        <x:v>UNIDADE</x:v>
      </x:c>
      <x:c r="G704" s="10" t="n">
        <x:v>0</x:v>
      </x:c>
      <x:c r="H704" s="10" t="str">
        <x:f>IF(G704="","",G704/12)</x:f>
      </x:c>
      <x:c r="I704" s="10" t="n">
        <x:v>0</x:v>
      </x:c>
      <x:c r="J704" s="10" t="str">
        <x:f>IF(H704="","",I704-H704)</x:f>
      </x:c>
      <x:c r="K704" s="11" t="str">
        <x:f>IF(H704&gt;0,I704/H704,"")</x:f>
      </x:c>
      <x:c r="L704" s="12" t="n">
        <x:v>0</x:v>
      </x:c>
      <x:c r="M704" s="12" t="n">
        <x:v>0</x:v>
      </x:c>
      <x:c r="N704" s="12" t="n">
        <x:f>M704-L704</x:f>
        <x:v>0</x:v>
      </x:c>
      <x:c r="O704" s="3" t="str">
        <x:v>Anexo IX · fora do K</x:v>
      </x:c>
    </x:row>
    <x:row r="705" ht="34" customHeight="1">
      <x:c r="A705" s="3" t="str">
        <x:v>Junho</x:v>
      </x:c>
      <x:c r="B705" s="3" t="str">
        <x:v>PERDAS</x:v>
      </x:c>
      <x:c r="C705" s="3" t="str">
        <x:v>PERDAS</x:v>
      </x:c>
      <x:c r="D705" s="3" t="str">
        <x:v>5082000223</x:v>
      </x:c>
      <x:c r="E705" s="9" t="str">
        <x:v>INST CAIXA MEDICAO BLINDAGEM NORM STC</x:v>
      </x:c>
      <x:c r="F705" s="3" t="str">
        <x:v>UNIDADE</x:v>
      </x:c>
      <x:c r="G705" s="10" t="n">
        <x:v>0</x:v>
      </x:c>
      <x:c r="H705" s="10" t="str">
        <x:f>IF(G705="","",G705/12)</x:f>
      </x:c>
      <x:c r="I705" s="10" t="n">
        <x:v>0</x:v>
      </x:c>
      <x:c r="J705" s="10" t="str">
        <x:f>IF(H705="","",I705-H705)</x:f>
      </x:c>
      <x:c r="K705" s="11" t="str">
        <x:f>IF(H705&gt;0,I705/H705,"")</x:f>
      </x:c>
      <x:c r="L705" s="12" t="n">
        <x:v>0</x:v>
      </x:c>
      <x:c r="M705" s="12" t="n">
        <x:v>0</x:v>
      </x:c>
      <x:c r="N705" s="12" t="n">
        <x:f>M705-L705</x:f>
        <x:v>0</x:v>
      </x:c>
      <x:c r="O705" s="3" t="str">
        <x:v>Anexo IX · fora do K</x:v>
      </x:c>
    </x:row>
    <x:row r="706" ht="34" customHeight="1">
      <x:c r="A706" s="3" t="str">
        <x:v>Junho</x:v>
      </x:c>
      <x:c r="B706" s="3" t="str">
        <x:v>PERDAS</x:v>
      </x:c>
      <x:c r="C706" s="3" t="str">
        <x:v>PERDAS</x:v>
      </x:c>
      <x:c r="D706" s="3" t="str">
        <x:v>5082000260</x:v>
      </x:c>
      <x:c r="E706" s="9" t="str">
        <x:v>INST MODULO NIC UC TELEMED</x:v>
      </x:c>
      <x:c r="F706" s="3" t="str">
        <x:v>UNIDADE</x:v>
      </x:c>
      <x:c r="G706" s="10" t="n">
        <x:v>0</x:v>
      </x:c>
      <x:c r="H706" s="10" t="str">
        <x:f>IF(G706="","",G706/12)</x:f>
      </x:c>
      <x:c r="I706" s="10" t="n">
        <x:v>0</x:v>
      </x:c>
      <x:c r="J706" s="10" t="str">
        <x:f>IF(H706="","",I706-H706)</x:f>
      </x:c>
      <x:c r="K706" s="11" t="str">
        <x:f>IF(H706&gt;0,I706/H706,"")</x:f>
      </x:c>
      <x:c r="L706" s="12" t="n">
        <x:v>0</x:v>
      </x:c>
      <x:c r="M706" s="12" t="n">
        <x:v>0</x:v>
      </x:c>
      <x:c r="N706" s="12" t="n">
        <x:f>M706-L706</x:f>
        <x:v>0</x:v>
      </x:c>
      <x:c r="O706" s="3" t="str">
        <x:v>Anexo IX · fora do K</x:v>
      </x:c>
    </x:row>
    <x:row r="707" ht="34" customHeight="1">
      <x:c r="A707" s="3" t="str">
        <x:v>Junho</x:v>
      </x:c>
      <x:c r="B707" s="3" t="str">
        <x:v>PERDAS</x:v>
      </x:c>
      <x:c r="C707" s="3" t="str">
        <x:v>PERDAS</x:v>
      </x:c>
      <x:c r="D707" s="3" t="str">
        <x:v>5082000261</x:v>
      </x:c>
      <x:c r="E707" s="9" t="str">
        <x:v>RET MODULO NIC UC TELEMED</x:v>
      </x:c>
      <x:c r="F707" s="3" t="str">
        <x:v>UNIDADE</x:v>
      </x:c>
      <x:c r="G707" s="10" t="n">
        <x:v>0</x:v>
      </x:c>
      <x:c r="H707" s="10" t="str">
        <x:f>IF(G707="","",G707/12)</x:f>
      </x:c>
      <x:c r="I707" s="10" t="n">
        <x:v>0</x:v>
      </x:c>
      <x:c r="J707" s="10" t="str">
        <x:f>IF(H707="","",I707-H707)</x:f>
      </x:c>
      <x:c r="K707" s="11" t="str">
        <x:f>IF(H707&gt;0,I707/H707,"")</x:f>
      </x:c>
      <x:c r="L707" s="12" t="n">
        <x:v>0</x:v>
      </x:c>
      <x:c r="M707" s="12" t="n">
        <x:v>0</x:v>
      </x:c>
      <x:c r="N707" s="12" t="n">
        <x:f>M707-L707</x:f>
        <x:v>0</x:v>
      </x:c>
      <x:c r="O707" s="3" t="str">
        <x:v>Anexo IX · fora do K</x:v>
      </x:c>
    </x:row>
    <x:row r="708" ht="34" customHeight="1">
      <x:c r="A708" s="3" t="str">
        <x:v>Junho</x:v>
      </x:c>
      <x:c r="B708" s="3" t="str">
        <x:v>PERDAS</x:v>
      </x:c>
      <x:c r="C708" s="3" t="str">
        <x:v>PERDAS</x:v>
      </x:c>
      <x:c r="D708" s="3" t="str">
        <x:v>5020000135</x:v>
      </x:c>
      <x:c r="E708" s="9" t="str">
        <x:v>INST POSTE MET QUAD 7M RD NORM STC</x:v>
      </x:c>
      <x:c r="F708" s="3" t="str">
        <x:v>UNIDADE</x:v>
      </x:c>
      <x:c r="G708" s="10" t="n">
        <x:v>0</x:v>
      </x:c>
      <x:c r="H708" s="10" t="str">
        <x:f>IF(G708="","",G708/12)</x:f>
      </x:c>
      <x:c r="I708" s="10" t="n">
        <x:v>0</x:v>
      </x:c>
      <x:c r="J708" s="10" t="str">
        <x:f>IF(H708="","",I708-H708)</x:f>
      </x:c>
      <x:c r="K708" s="11" t="str">
        <x:f>IF(H708&gt;0,I708/H708,"")</x:f>
      </x:c>
      <x:c r="L708" s="12" t="n">
        <x:v>0</x:v>
      </x:c>
      <x:c r="M708" s="12" t="n">
        <x:v>0</x:v>
      </x:c>
      <x:c r="N708" s="12" t="n">
        <x:f>M708-L708</x:f>
        <x:v>0</x:v>
      </x:c>
      <x:c r="O708" s="3" t="str">
        <x:v>Anexo IX · fora do K</x:v>
      </x:c>
    </x:row>
    <x:row r="709" ht="34" customHeight="1">
      <x:c r="A709" s="3" t="str">
        <x:v>Junho</x:v>
      </x:c>
      <x:c r="B709" s="3" t="str">
        <x:v>PERDAS</x:v>
      </x:c>
      <x:c r="C709" s="3" t="str">
        <x:v>PERDAS</x:v>
      </x:c>
      <x:c r="D709" s="3" t="str">
        <x:v>5082000216</x:v>
      </x:c>
      <x:c r="E709" s="9" t="str">
        <x:v>INST MED FISCAL TOTALIZ TD C/ LEV MF STC</x:v>
      </x:c>
      <x:c r="F709" s="3" t="str">
        <x:v>CONJUNTO</x:v>
      </x:c>
      <x:c r="G709" s="10" t="n">
        <x:v>0</x:v>
      </x:c>
      <x:c r="H709" s="10" t="str">
        <x:f>IF(G709="","",G709/12)</x:f>
      </x:c>
      <x:c r="I709" s="10" t="n">
        <x:v>0</x:v>
      </x:c>
      <x:c r="J709" s="10" t="str">
        <x:f>IF(H709="","",I709-H709)</x:f>
      </x:c>
      <x:c r="K709" s="11" t="str">
        <x:f>IF(H709&gt;0,I709/H709,"")</x:f>
      </x:c>
      <x:c r="L709" s="12" t="n">
        <x:v>0</x:v>
      </x:c>
      <x:c r="M709" s="12" t="n">
        <x:v>0</x:v>
      </x:c>
      <x:c r="N709" s="12" t="n">
        <x:f>M709-L709</x:f>
        <x:v>0</x:v>
      </x:c>
      <x:c r="O709" s="3" t="str">
        <x:v>Anexo IX · fora do K</x:v>
      </x:c>
    </x:row>
    <x:row r="710" ht="34" customHeight="1">
      <x:c r="A710" s="3" t="str">
        <x:v>Junho</x:v>
      </x:c>
      <x:c r="B710" s="3" t="str">
        <x:v>PERDAS</x:v>
      </x:c>
      <x:c r="C710" s="3" t="str">
        <x:v>PERDAS</x:v>
      </x:c>
      <x:c r="D710" s="3" t="str">
        <x:v>5082000273</x:v>
      </x:c>
      <x:c r="E710" s="9" t="str">
        <x:v>INST MED FISCAL CONVENC TD C/ LEV MF STC</x:v>
      </x:c>
      <x:c r="F710" s="3" t="str">
        <x:v>CONJUNTO</x:v>
      </x:c>
      <x:c r="G710" s="10" t="n">
        <x:v>0</x:v>
      </x:c>
      <x:c r="H710" s="10" t="str">
        <x:f>IF(G710="","",G710/12)</x:f>
      </x:c>
      <x:c r="I710" s="10" t="n">
        <x:v>0</x:v>
      </x:c>
      <x:c r="J710" s="10" t="str">
        <x:f>IF(H710="","",I710-H710)</x:f>
      </x:c>
      <x:c r="K710" s="11" t="str">
        <x:f>IF(H710&gt;0,I710/H710,"")</x:f>
      </x:c>
      <x:c r="L710" s="12" t="n">
        <x:v>0</x:v>
      </x:c>
      <x:c r="M710" s="12" t="n">
        <x:v>0</x:v>
      </x:c>
      <x:c r="N710" s="12" t="n">
        <x:f>M710-L710</x:f>
        <x:v>0</x:v>
      </x:c>
      <x:c r="O710" s="3" t="str">
        <x:v>Anexo IX · fora do K</x:v>
      </x:c>
    </x:row>
    <x:row r="711" ht="34" customHeight="1">
      <x:c r="A711" s="3" t="str">
        <x:v>Junho</x:v>
      </x:c>
      <x:c r="B711" s="3" t="str">
        <x:v>PERDAS</x:v>
      </x:c>
      <x:c r="C711" s="3" t="str">
        <x:v>PERDAS</x:v>
      </x:c>
      <x:c r="D711" s="3" t="str">
        <x:v>5080400007</x:v>
      </x:c>
      <x:c r="E711" s="9" t="str">
        <x:v>SERV FISCALIZACAO INSPECAO EQ MF STC</x:v>
      </x:c>
      <x:c r="F711" s="3" t="str">
        <x:v>HORA</x:v>
      </x:c>
      <x:c r="G711" s="10" t="n">
        <x:v>0</x:v>
      </x:c>
      <x:c r="H711" s="10" t="str">
        <x:f>IF(G711="","",G711/12)</x:f>
      </x:c>
      <x:c r="I711" s="10" t="n">
        <x:v>0</x:v>
      </x:c>
      <x:c r="J711" s="10" t="str">
        <x:f>IF(H711="","",I711-H711)</x:f>
      </x:c>
      <x:c r="K711" s="11" t="str">
        <x:f>IF(H711&gt;0,I711/H711,"")</x:f>
      </x:c>
      <x:c r="L711" s="12" t="n">
        <x:v>0</x:v>
      </x:c>
      <x:c r="M711" s="12" t="n">
        <x:v>0</x:v>
      </x:c>
      <x:c r="N711" s="12" t="n">
        <x:f>M711-L711</x:f>
        <x:v>0</x:v>
      </x:c>
      <x:c r="O711" s="3" t="str">
        <x:v>Anexo IX · fora do K</x:v>
      </x:c>
    </x:row>
    <x:row r="712" ht="34" customHeight="1">
      <x:c r="A712" s="3" t="str">
        <x:v>Junho</x:v>
      </x:c>
      <x:c r="B712" s="3" t="str">
        <x:v>PERDAS</x:v>
      </x:c>
      <x:c r="C712" s="3" t="str">
        <x:v>PERDAS</x:v>
      </x:c>
      <x:c r="D712" s="3" t="str">
        <x:v>5082000258</x:v>
      </x:c>
      <x:c r="E712" s="9" t="str">
        <x:v>INST CHAVE AFERICAO TRAFO ENERGIZ MF STC</x:v>
      </x:c>
      <x:c r="F712" s="3" t="str">
        <x:v>UNIDADE</x:v>
      </x:c>
      <x:c r="G712" s="10" t="n">
        <x:v>0</x:v>
      </x:c>
      <x:c r="H712" s="10" t="str">
        <x:f>IF(G712="","",G712/12)</x:f>
      </x:c>
      <x:c r="I712" s="10" t="n">
        <x:v>0</x:v>
      </x:c>
      <x:c r="J712" s="10" t="str">
        <x:f>IF(H712="","",I712-H712)</x:f>
      </x:c>
      <x:c r="K712" s="11" t="str">
        <x:f>IF(H712&gt;0,I712/H712,"")</x:f>
      </x:c>
      <x:c r="L712" s="12" t="n">
        <x:v>0</x:v>
      </x:c>
      <x:c r="M712" s="12" t="n">
        <x:v>0</x:v>
      </x:c>
      <x:c r="N712" s="12" t="n">
        <x:f>M712-L712</x:f>
        <x:v>0</x:v>
      </x:c>
      <x:c r="O712" s="3" t="str">
        <x:v>Anexo IX · fora do K</x:v>
      </x:c>
    </x:row>
    <x:row r="713" ht="34" customHeight="1">
      <x:c r="A713" s="3" t="str">
        <x:v>Junho</x:v>
      </x:c>
      <x:c r="B713" s="3" t="str">
        <x:v>PERDAS</x:v>
      </x:c>
      <x:c r="C713" s="3" t="str">
        <x:v>PERDAS</x:v>
      </x:c>
      <x:c r="D713" s="3" t="str">
        <x:v>5082000256</x:v>
      </x:c>
      <x:c r="E713" s="9" t="str">
        <x:v>INST CAIXA MEDICAO TRAFO ENERGIZ MF STC</x:v>
      </x:c>
      <x:c r="F713" s="3" t="str">
        <x:v>UNIDADE</x:v>
      </x:c>
      <x:c r="G713" s="10" t="n">
        <x:v>0</x:v>
      </x:c>
      <x:c r="H713" s="10" t="str">
        <x:f>IF(G713="","",G713/12)</x:f>
      </x:c>
      <x:c r="I713" s="10" t="n">
        <x:v>0</x:v>
      </x:c>
      <x:c r="J713" s="10" t="str">
        <x:f>IF(H713="","",I713-H713)</x:f>
      </x:c>
      <x:c r="K713" s="11" t="str">
        <x:f>IF(H713&gt;0,I713/H713,"")</x:f>
      </x:c>
      <x:c r="L713" s="12" t="n">
        <x:v>0</x:v>
      </x:c>
      <x:c r="M713" s="12" t="n">
        <x:v>0</x:v>
      </x:c>
      <x:c r="N713" s="12" t="n">
        <x:f>M713-L713</x:f>
        <x:v>0</x:v>
      </x:c>
      <x:c r="O713" s="3" t="str">
        <x:v>Anexo IX · fora do K</x:v>
      </x:c>
    </x:row>
    <x:row r="714" ht="34" customHeight="1">
      <x:c r="A714" s="3" t="str">
        <x:v>Junho</x:v>
      </x:c>
      <x:c r="B714" s="3" t="str">
        <x:v>PERDAS</x:v>
      </x:c>
      <x:c r="C714" s="3" t="str">
        <x:v>PERDAS</x:v>
      </x:c>
      <x:c r="D714" s="3" t="str">
        <x:v>5082000275</x:v>
      </x:c>
      <x:c r="E714" s="9" t="str">
        <x:v>INST TC MED FISCAL TRAFO ENERGIZ MF STC</x:v>
      </x:c>
      <x:c r="F714" s="3" t="str">
        <x:v>UNIDADE</x:v>
      </x:c>
      <x:c r="G714" s="10" t="n">
        <x:v>0</x:v>
      </x:c>
      <x:c r="H714" s="10" t="str">
        <x:f>IF(G714="","",G714/12)</x:f>
      </x:c>
      <x:c r="I714" s="10" t="n">
        <x:v>0</x:v>
      </x:c>
      <x:c r="J714" s="10" t="str">
        <x:f>IF(H714="","",I714-H714)</x:f>
      </x:c>
      <x:c r="K714" s="11" t="str">
        <x:f>IF(H714&gt;0,I714/H714,"")</x:f>
      </x:c>
      <x:c r="L714" s="12" t="n">
        <x:v>0</x:v>
      </x:c>
      <x:c r="M714" s="12" t="n">
        <x:v>0</x:v>
      </x:c>
      <x:c r="N714" s="12" t="n">
        <x:f>M714-L714</x:f>
        <x:v>0</x:v>
      </x:c>
      <x:c r="O714" s="3" t="str">
        <x:v>Anexo IX · fora do K</x:v>
      </x:c>
    </x:row>
    <x:row r="715" ht="34" customHeight="1">
      <x:c r="A715" s="3" t="str">
        <x:v>Junho</x:v>
      </x:c>
      <x:c r="B715" s="3" t="str">
        <x:v>PERDAS</x:v>
      </x:c>
      <x:c r="C715" s="3" t="str">
        <x:v>PERDAS</x:v>
      </x:c>
      <x:c r="D715" s="3" t="str">
        <x:v>5082000276</x:v>
      </x:c>
      <x:c r="E715" s="9" t="str">
        <x:v>RET TC MED FISCAL TRAFO ENERGIZ MF STC</x:v>
      </x:c>
      <x:c r="F715" s="3" t="str">
        <x:v>UNIDADE</x:v>
      </x:c>
      <x:c r="G715" s="10" t="n">
        <x:v>0</x:v>
      </x:c>
      <x:c r="H715" s="10" t="str">
        <x:f>IF(G715="","",G715/12)</x:f>
      </x:c>
      <x:c r="I715" s="10" t="n">
        <x:v>0</x:v>
      </x:c>
      <x:c r="J715" s="10" t="str">
        <x:f>IF(H715="","",I715-H715)</x:f>
      </x:c>
      <x:c r="K715" s="11" t="str">
        <x:f>IF(H715&gt;0,I715/H715,"")</x:f>
      </x:c>
      <x:c r="L715" s="12" t="n">
        <x:v>0</x:v>
      </x:c>
      <x:c r="M715" s="12" t="n">
        <x:v>0</x:v>
      </x:c>
      <x:c r="N715" s="12" t="n">
        <x:f>M715-L715</x:f>
        <x:v>0</x:v>
      </x:c>
      <x:c r="O715" s="3" t="str">
        <x:v>Anexo IX · fora do K</x:v>
      </x:c>
    </x:row>
    <x:row r="716" ht="34" customHeight="1">
      <x:c r="A716" s="3" t="str">
        <x:v>Junho</x:v>
      </x:c>
      <x:c r="B716" s="3" t="str">
        <x:v>PERDAS</x:v>
      </x:c>
      <x:c r="C716" s="3" t="str">
        <x:v>PERDAS</x:v>
      </x:c>
      <x:c r="D716" s="3" t="str">
        <x:v>5082000259</x:v>
      </x:c>
      <x:c r="E716" s="9" t="str">
        <x:v>INST MED FISCAL TOTALIZ TD S/ LEV MF STC</x:v>
      </x:c>
      <x:c r="F716" s="3" t="str">
        <x:v>UNIDADE</x:v>
      </x:c>
      <x:c r="G716" s="10" t="n">
        <x:v>0</x:v>
      </x:c>
      <x:c r="H716" s="10" t="str">
        <x:f>IF(G716="","",G716/12)</x:f>
      </x:c>
      <x:c r="I716" s="10" t="n">
        <x:v>0</x:v>
      </x:c>
      <x:c r="J716" s="10" t="str">
        <x:f>IF(H716="","",I716-H716)</x:f>
      </x:c>
      <x:c r="K716" s="11" t="str">
        <x:f>IF(H716&gt;0,I716/H716,"")</x:f>
      </x:c>
      <x:c r="L716" s="12" t="n">
        <x:v>0</x:v>
      </x:c>
      <x:c r="M716" s="12" t="n">
        <x:v>0</x:v>
      </x:c>
      <x:c r="N716" s="12" t="n">
        <x:f>M716-L716</x:f>
        <x:v>0</x:v>
      </x:c>
      <x:c r="O716" s="3" t="str">
        <x:v>Anexo IX · fora do K</x:v>
      </x:c>
    </x:row>
    <x:row r="717" ht="34" customHeight="1">
      <x:c r="A717" s="3" t="str">
        <x:v>Junho</x:v>
      </x:c>
      <x:c r="B717" s="3" t="str">
        <x:v>PERDAS</x:v>
      </x:c>
      <x:c r="C717" s="3" t="str">
        <x:v>PERDAS</x:v>
      </x:c>
      <x:c r="D717" s="3" t="str">
        <x:v>5082000253</x:v>
      </x:c>
      <x:c r="E717" s="9" t="str">
        <x:v>RET MED FISCAL TOTALIZ TD S/ LEV MF STC</x:v>
      </x:c>
      <x:c r="F717" s="3" t="str">
        <x:v>UNIDADE</x:v>
      </x:c>
      <x:c r="G717" s="10" t="n">
        <x:v>0</x:v>
      </x:c>
      <x:c r="H717" s="10" t="str">
        <x:f>IF(G717="","",G717/12)</x:f>
      </x:c>
      <x:c r="I717" s="10" t="n">
        <x:v>0</x:v>
      </x:c>
      <x:c r="J717" s="10" t="str">
        <x:f>IF(H717="","",I717-H717)</x:f>
      </x:c>
      <x:c r="K717" s="11" t="str">
        <x:f>IF(H717&gt;0,I717/H717,"")</x:f>
      </x:c>
      <x:c r="L717" s="12" t="n">
        <x:v>0</x:v>
      </x:c>
      <x:c r="M717" s="12" t="n">
        <x:v>0</x:v>
      </x:c>
      <x:c r="N717" s="12" t="n">
        <x:f>M717-L717</x:f>
        <x:v>0</x:v>
      </x:c>
      <x:c r="O717" s="3" t="str">
        <x:v>Anexo IX · fora do K</x:v>
      </x:c>
    </x:row>
    <x:row r="718" ht="34" customHeight="1">
      <x:c r="A718" s="3" t="str">
        <x:v>Junho</x:v>
      </x:c>
      <x:c r="B718" s="3" t="str">
        <x:v>PERDAS</x:v>
      </x:c>
      <x:c r="C718" s="3" t="str">
        <x:v>PERDAS</x:v>
      </x:c>
      <x:c r="D718" s="3" t="str">
        <x:v>5082000274</x:v>
      </x:c>
      <x:c r="E718" s="9" t="str">
        <x:v>INST MED FISCAL CONVENC TD S/ LEV MF STC</x:v>
      </x:c>
      <x:c r="F718" s="3" t="str">
        <x:v>UNIDADE</x:v>
      </x:c>
      <x:c r="G718" s="10" t="n">
        <x:v>0</x:v>
      </x:c>
      <x:c r="H718" s="10" t="str">
        <x:f>IF(G718="","",G718/12)</x:f>
      </x:c>
      <x:c r="I718" s="10" t="n">
        <x:v>0</x:v>
      </x:c>
      <x:c r="J718" s="10" t="str">
        <x:f>IF(H718="","",I718-H718)</x:f>
      </x:c>
      <x:c r="K718" s="11" t="str">
        <x:f>IF(H718&gt;0,I718/H718,"")</x:f>
      </x:c>
      <x:c r="L718" s="12" t="n">
        <x:v>0</x:v>
      </x:c>
      <x:c r="M718" s="12" t="n">
        <x:v>0</x:v>
      </x:c>
      <x:c r="N718" s="12" t="n">
        <x:f>M718-L718</x:f>
        <x:v>0</x:v>
      </x:c>
      <x:c r="O718" s="3" t="str">
        <x:v>Anexo IX · fora do K</x:v>
      </x:c>
    </x:row>
    <x:row r="719" ht="34" customHeight="1">
      <x:c r="A719" s="3" t="str">
        <x:v>Junho</x:v>
      </x:c>
      <x:c r="B719" s="3" t="str">
        <x:v>PERDAS</x:v>
      </x:c>
      <x:c r="C719" s="3" t="str">
        <x:v>PERDAS</x:v>
      </x:c>
      <x:c r="D719" s="3" t="str">
        <x:v>5082000217</x:v>
      </x:c>
      <x:c r="E719" s="9" t="str">
        <x:v>RET MED FISCAL CONVENC TD S/ LEV MF STC</x:v>
      </x:c>
      <x:c r="F719" s="3" t="str">
        <x:v>UNIDADE</x:v>
      </x:c>
      <x:c r="G719" s="10" t="n">
        <x:v>0</x:v>
      </x:c>
      <x:c r="H719" s="10" t="str">
        <x:f>IF(G719="","",G719/12)</x:f>
      </x:c>
      <x:c r="I719" s="10" t="n">
        <x:v>0</x:v>
      </x:c>
      <x:c r="J719" s="10" t="str">
        <x:f>IF(H719="","",I719-H719)</x:f>
      </x:c>
      <x:c r="K719" s="11" t="str">
        <x:f>IF(H719&gt;0,I719/H719,"")</x:f>
      </x:c>
      <x:c r="L719" s="12" t="n">
        <x:v>0</x:v>
      </x:c>
      <x:c r="M719" s="12" t="n">
        <x:v>0</x:v>
      </x:c>
      <x:c r="N719" s="12" t="n">
        <x:f>M719-L719</x:f>
        <x:v>0</x:v>
      </x:c>
      <x:c r="O719" s="3" t="str">
        <x:v>Anexo IX · fora do K</x:v>
      </x:c>
    </x:row>
    <x:row r="720" ht="34" customHeight="1">
      <x:c r="A720" s="3" t="str">
        <x:v>Junho</x:v>
      </x:c>
      <x:c r="B720" s="3" t="str">
        <x:v>PERDAS</x:v>
      </x:c>
      <x:c r="C720" s="3" t="str">
        <x:v>PERDAS</x:v>
      </x:c>
      <x:c r="D720" s="3" t="str">
        <x:v>5082000257</x:v>
      </x:c>
      <x:c r="E720" s="9" t="str">
        <x:v>INST MEDIDOR TRAFO ENERGIZ MF STC</x:v>
      </x:c>
      <x:c r="F720" s="3" t="str">
        <x:v>UNIDADE</x:v>
      </x:c>
      <x:c r="G720" s="10" t="n">
        <x:v>0</x:v>
      </x:c>
      <x:c r="H720" s="10" t="str">
        <x:f>IF(G720="","",G720/12)</x:f>
      </x:c>
      <x:c r="I720" s="10" t="n">
        <x:v>0</x:v>
      </x:c>
      <x:c r="J720" s="10" t="str">
        <x:f>IF(H720="","",I720-H720)</x:f>
      </x:c>
      <x:c r="K720" s="11" t="str">
        <x:f>IF(H720&gt;0,I720/H720,"")</x:f>
      </x:c>
      <x:c r="L720" s="12" t="n">
        <x:v>0</x:v>
      </x:c>
      <x:c r="M720" s="12" t="n">
        <x:v>0</x:v>
      </x:c>
      <x:c r="N720" s="12" t="n">
        <x:f>M720-L720</x:f>
        <x:v>0</x:v>
      </x:c>
      <x:c r="O720" s="3" t="str">
        <x:v>Anexo IX · fora do K</x:v>
      </x:c>
    </x:row>
    <x:row r="721" ht="34" customHeight="1">
      <x:c r="A721" s="3" t="str">
        <x:v>Junho</x:v>
      </x:c>
      <x:c r="B721" s="3" t="str">
        <x:v>PERDAS</x:v>
      </x:c>
      <x:c r="C721" s="3" t="str">
        <x:v>PERDAS</x:v>
      </x:c>
      <x:c r="D721" s="3" t="str">
        <x:v>5082000252</x:v>
      </x:c>
      <x:c r="E721" s="9" t="str">
        <x:v>RET MEDIDOR TRAFO ENERGIZ MF STC</x:v>
      </x:c>
      <x:c r="F721" s="3" t="str">
        <x:v>UNIDADE</x:v>
      </x:c>
      <x:c r="G721" s="10" t="n">
        <x:v>0</x:v>
      </x:c>
      <x:c r="H721" s="10" t="str">
        <x:f>IF(G721="","",G721/12)</x:f>
      </x:c>
      <x:c r="I721" s="10" t="n">
        <x:v>0</x:v>
      </x:c>
      <x:c r="J721" s="10" t="str">
        <x:f>IF(H721="","",I721-H721)</x:f>
      </x:c>
      <x:c r="K721" s="11" t="str">
        <x:f>IF(H721&gt;0,I721/H721,"")</x:f>
      </x:c>
      <x:c r="L721" s="12" t="n">
        <x:v>0</x:v>
      </x:c>
      <x:c r="M721" s="12" t="n">
        <x:v>0</x:v>
      </x:c>
      <x:c r="N721" s="12" t="n">
        <x:f>M721-L721</x:f>
        <x:v>0</x:v>
      </x:c>
      <x:c r="O721" s="3" t="str">
        <x:v>Anexo IX · fora do K</x:v>
      </x:c>
    </x:row>
    <x:row r="722" ht="34" customHeight="1">
      <x:c r="A722" s="3" t="str">
        <x:v>Junho</x:v>
      </x:c>
      <x:c r="B722" s="3" t="str">
        <x:v>PERDAS</x:v>
      </x:c>
      <x:c r="C722" s="3" t="str">
        <x:v>PERDAS</x:v>
      </x:c>
      <x:c r="D722" s="3" t="str">
        <x:v>5082000255</x:v>
      </x:c>
      <x:c r="E722" s="9" t="str">
        <x:v>INST RAMAL PRIMARIO DA MEDICAO MF STC</x:v>
      </x:c>
      <x:c r="F722" s="3" t="str">
        <x:v>UNIDADE</x:v>
      </x:c>
      <x:c r="G722" s="10" t="n">
        <x:v>0</x:v>
      </x:c>
      <x:c r="H722" s="10" t="str">
        <x:f>IF(G722="","",G722/12)</x:f>
      </x:c>
      <x:c r="I722" s="10" t="n">
        <x:v>0</x:v>
      </x:c>
      <x:c r="J722" s="10" t="str">
        <x:f>IF(H722="","",I722-H722)</x:f>
      </x:c>
      <x:c r="K722" s="11" t="str">
        <x:f>IF(H722&gt;0,I722/H722,"")</x:f>
      </x:c>
      <x:c r="L722" s="12" t="n">
        <x:v>0</x:v>
      </x:c>
      <x:c r="M722" s="12" t="n">
        <x:v>0</x:v>
      </x:c>
      <x:c r="N722" s="12" t="n">
        <x:f>M722-L722</x:f>
        <x:v>0</x:v>
      </x:c>
      <x:c r="O722" s="3" t="str">
        <x:v>Anexo IX · fora do K</x:v>
      </x:c>
    </x:row>
    <x:row r="723" ht="34" customHeight="1">
      <x:c r="A723" s="3" t="str">
        <x:v>Junho</x:v>
      </x:c>
      <x:c r="B723" s="3" t="str">
        <x:v>PERDAS</x:v>
      </x:c>
      <x:c r="C723" s="3" t="str">
        <x:v>PERDAS</x:v>
      </x:c>
      <x:c r="D723" s="3" t="str">
        <x:v>5082000254</x:v>
      </x:c>
      <x:c r="E723" s="9" t="str">
        <x:v>INST RAMAL SECUNDARIO DA MEDICAO MF STC</x:v>
      </x:c>
      <x:c r="F723" s="3" t="str">
        <x:v>UNIDADE</x:v>
      </x:c>
      <x:c r="G723" s="10" t="n">
        <x:v>0</x:v>
      </x:c>
      <x:c r="H723" s="10" t="str">
        <x:f>IF(G723="","",G723/12)</x:f>
      </x:c>
      <x:c r="I723" s="10" t="n">
        <x:v>0</x:v>
      </x:c>
      <x:c r="J723" s="10" t="str">
        <x:f>IF(H723="","",I723-H723)</x:f>
      </x:c>
      <x:c r="K723" s="11" t="str">
        <x:f>IF(H723&gt;0,I723/H723,"")</x:f>
      </x:c>
      <x:c r="L723" s="12" t="n">
        <x:v>0</x:v>
      </x:c>
      <x:c r="M723" s="12" t="n">
        <x:v>0</x:v>
      </x:c>
      <x:c r="N723" s="12" t="n">
        <x:f>M723-L723</x:f>
        <x:v>0</x:v>
      </x:c>
      <x:c r="O723" s="3" t="str">
        <x:v>Anexo IX · fora do K</x:v>
      </x:c>
    </x:row>
    <x:row r="724" ht="34" customHeight="1">
      <x:c r="A724" s="3" t="str">
        <x:v>Junho</x:v>
      </x:c>
      <x:c r="B724" s="3" t="str">
        <x:v>PERDAS</x:v>
      </x:c>
      <x:c r="C724" s="3" t="str">
        <x:v>PERDAS</x:v>
      </x:c>
      <x:c r="D724" s="3" t="str">
        <x:v>5082000262</x:v>
      </x:c>
      <x:c r="E724" s="9" t="str">
        <x:v>SERV ATUALIZACAO FIRMWARE MF STC</x:v>
      </x:c>
      <x:c r="F724" s="3" t="str">
        <x:v>UNIDADE</x:v>
      </x:c>
      <x:c r="G724" s="10" t="n">
        <x:v>0</x:v>
      </x:c>
      <x:c r="H724" s="10" t="str">
        <x:f>IF(G724="","",G724/12)</x:f>
      </x:c>
      <x:c r="I724" s="10" t="n">
        <x:v>0</x:v>
      </x:c>
      <x:c r="J724" s="10" t="str">
        <x:f>IF(H724="","",I724-H724)</x:f>
      </x:c>
      <x:c r="K724" s="11" t="str">
        <x:f>IF(H724&gt;0,I724/H724,"")</x:f>
      </x:c>
      <x:c r="L724" s="12" t="n">
        <x:v>0</x:v>
      </x:c>
      <x:c r="M724" s="12" t="n">
        <x:v>0</x:v>
      </x:c>
      <x:c r="N724" s="12" t="n">
        <x:f>M724-L724</x:f>
        <x:v>0</x:v>
      </x:c>
      <x:c r="O724" s="3" t="str">
        <x:v>Anexo IX · fora do K</x:v>
      </x:c>
    </x:row>
    <x:row r="725" ht="34" customHeight="1">
      <x:c r="A725" s="3" t="str">
        <x:v>Junho</x:v>
      </x:c>
      <x:c r="B725" s="3" t="str">
        <x:v>O&amp;M</x:v>
      </x:c>
      <x:c r="C725" s="3" t="str">
        <x:v>QUALIDADE</x:v>
      </x:c>
      <x:c r="D725" s="3" t="str">
        <x:v>5025300057</x:v>
      </x:c>
      <x:c r="E725" s="9" t="str">
        <x:v>TURMA QUALIDADE EM DISP</x:v>
      </x:c>
      <x:c r="F725" s="3" t="str">
        <x:v>HORA</x:v>
      </x:c>
      <x:c r="G725" s="10" t="n">
        <x:v>11460</x:v>
      </x:c>
      <x:c r="H725" s="10" t="n">
        <x:f>IF(G725="","",G725/12)</x:f>
        <x:v>955</x:v>
      </x:c>
      <x:c r="I725" s="10" t="n">
        <x:v>839.783</x:v>
      </x:c>
      <x:c r="J725" s="10" t="n">
        <x:f>IF(H725="","",I725-H725)</x:f>
        <x:v>-115.21699999999998</x:v>
      </x:c>
      <x:c r="K725" s="11" t="n">
        <x:f>IF(H725&gt;0,I725/H725,"")</x:f>
        <x:v>0.8793539267015706</x:v>
      </x:c>
      <x:c r="L725" s="12" t="n">
        <x:v>231606.6</x:v>
      </x:c>
      <x:c r="M725" s="12" t="n">
        <x:v>203664.17</x:v>
      </x:c>
      <x:c r="N725" s="12" t="n">
        <x:f>M725-L725</x:f>
        <x:v>-27942.429999999993</x:v>
      </x:c>
      <x:c r="O725" s="3" t="str">
        <x:v>Anexo IX · fora do K</x:v>
      </x:c>
    </x:row>
    <x:row r="726" ht="34" customHeight="1">
      <x:c r="A726" s="3" t="str">
        <x:v>Junho</x:v>
      </x:c>
      <x:c r="B726" s="3" t="str">
        <x:v>O&amp;M</x:v>
      </x:c>
      <x:c r="C726" s="3" t="str">
        <x:v>QUALIDADE</x:v>
      </x:c>
      <x:c r="D726" s="3" t="str">
        <x:v>5025300271</x:v>
      </x:c>
      <x:c r="E726" s="9" t="str">
        <x:v>TURMA QUALIDADE ATEND EMERGENCIAL</x:v>
      </x:c>
      <x:c r="F726" s="3" t="str">
        <x:v>HORA</x:v>
      </x:c>
      <x:c r="G726" s="10" t="n">
        <x:v>0</x:v>
      </x:c>
      <x:c r="H726" s="10" t="str">
        <x:f>IF(G726="","",G726/12)</x:f>
      </x:c>
      <x:c r="I726" s="10" t="n">
        <x:v>0</x:v>
      </x:c>
      <x:c r="J726" s="10" t="str">
        <x:f>IF(H726="","",I726-H726)</x:f>
      </x:c>
      <x:c r="K726" s="11" t="str">
        <x:f>IF(H726&gt;0,I726/H726,"")</x:f>
      </x:c>
      <x:c r="L726" s="12" t="n">
        <x:v>0</x:v>
      </x:c>
      <x:c r="M726" s="12" t="n">
        <x:v>0</x:v>
      </x:c>
      <x:c r="N726" s="12" t="n">
        <x:f>M726-L726</x:f>
        <x:v>0</x:v>
      </x:c>
      <x:c r="O726" s="3" t="str">
        <x:v>Anexo IX · fora do K</x:v>
      </x:c>
    </x:row>
    <x:row r="727" ht="34" customHeight="1">
      <x:c r="A727" s="3" t="str">
        <x:v>Junho</x:v>
      </x:c>
      <x:c r="B727" s="3" t="str">
        <x:v>O&amp;M</x:v>
      </x:c>
      <x:c r="C727" s="3" t="str">
        <x:v>QUALIDADE</x:v>
      </x:c>
      <x:c r="D727" s="3" t="str">
        <x:v>5025300278</x:v>
      </x:c>
      <x:c r="E727" s="9" t="str">
        <x:v>TURMA QUALIDADE ATEND EMERGENCIAL (25%)</x:v>
      </x:c>
      <x:c r="F727" s="3" t="str">
        <x:v>HORA</x:v>
      </x:c>
      <x:c r="G727" s="10" t="n">
        <x:v>0</x:v>
      </x:c>
      <x:c r="H727" s="10" t="str">
        <x:f>IF(G727="","",G727/12)</x:f>
      </x:c>
      <x:c r="I727" s="10" t="n">
        <x:v>0</x:v>
      </x:c>
      <x:c r="J727" s="10" t="str">
        <x:f>IF(H727="","",I727-H727)</x:f>
      </x:c>
      <x:c r="K727" s="11" t="str">
        <x:f>IF(H727&gt;0,I727/H727,"")</x:f>
      </x:c>
      <x:c r="L727" s="12" t="n">
        <x:v>0</x:v>
      </x:c>
      <x:c r="M727" s="12" t="n">
        <x:v>0</x:v>
      </x:c>
      <x:c r="N727" s="12" t="n">
        <x:f>M727-L727</x:f>
        <x:v>0</x:v>
      </x:c>
      <x:c r="O727" s="3" t="str">
        <x:v>Anexo IX · fora do K</x:v>
      </x:c>
    </x:row>
    <x:row r="728" ht="34" customHeight="1">
      <x:c r="A728" s="3" t="str">
        <x:v>Junho</x:v>
      </x:c>
      <x:c r="B728" s="3" t="str">
        <x:v>O&amp;M</x:v>
      </x:c>
      <x:c r="C728" s="3" t="str">
        <x:v>QUALIDADE</x:v>
      </x:c>
      <x:c r="D728" s="3" t="str">
        <x:v>5025300263</x:v>
      </x:c>
      <x:c r="E728" s="9" t="str">
        <x:v>TURMA QUALIDADE SOBREAVISO</x:v>
      </x:c>
      <x:c r="F728" s="3" t="str">
        <x:v>HORA</x:v>
      </x:c>
      <x:c r="G728" s="10" t="n">
        <x:v>0</x:v>
      </x:c>
      <x:c r="H728" s="10" t="str">
        <x:f>IF(G728="","",G728/12)</x:f>
      </x:c>
      <x:c r="I728" s="10" t="n">
        <x:v>0</x:v>
      </x:c>
      <x:c r="J728" s="10" t="str">
        <x:f>IF(H728="","",I728-H728)</x:f>
      </x:c>
      <x:c r="K728" s="11" t="str">
        <x:f>IF(H728&gt;0,I728/H728,"")</x:f>
      </x:c>
      <x:c r="L728" s="12" t="n">
        <x:v>0</x:v>
      </x:c>
      <x:c r="M728" s="12" t="n">
        <x:v>0</x:v>
      </x:c>
      <x:c r="N728" s="12" t="n">
        <x:f>M728-L728</x:f>
        <x:v>0</x:v>
      </x:c>
      <x:c r="O728" s="3" t="str">
        <x:v>Anexo IX · fora do K</x:v>
      </x:c>
    </x:row>
    <x:row r="729" ht="34" customHeight="1">
      <x:c r="A729" s="3" t="str">
        <x:v>Junho</x:v>
      </x:c>
      <x:c r="B729" s="3" t="str">
        <x:v>Não identificado</x:v>
      </x:c>
      <x:c r="C729" s="3" t="str">
        <x:v>SEM CLASSIFICAÇÃO</x:v>
      </x:c>
      <x:c r="D729" s="3" t="str">
        <x:v>5082000098</x:v>
      </x:c>
      <x:c r="E729" s="9" t="str">
        <x:v>INST POSTE MET QD 5A7M PAD MEDIC N FIN</x:v>
      </x:c>
      <x:c r="F729" s="3" t="str">
        <x:v>Não informada</x:v>
      </x:c>
      <x:c r="G729" s="10"/>
      <x:c r="H729" s="10" t="str">
        <x:f>IF(G729="","",G729/12)</x:f>
      </x:c>
      <x:c r="I729" s="10" t="n">
        <x:v>45</x:v>
      </x:c>
      <x:c r="J729" s="10" t="str">
        <x:f>IF(H729="","",I729-H729)</x:f>
      </x:c>
      <x:c r="K729" s="11" t="str">
        <x:f>IF(H729&gt;0,I729/H729,"")</x:f>
      </x:c>
      <x:c r="L729" s="12" t="n">
        <x:v>0</x:v>
      </x:c>
      <x:c r="M729" s="12" t="n">
        <x:v>11080.35</x:v>
      </x:c>
      <x:c r="N729" s="12" t="n">
        <x:f>M729-L729</x:f>
        <x:v>11080.35</x:v>
      </x:c>
      <x:c r="O729" s="3" t="str">
        <x:v>Ausente do Anexo IX</x:v>
      </x:c>
    </x:row>
    <x:row r="730" ht="34" customHeight="1">
      <x:c r="A730" s="3" t="str">
        <x:v>Junho</x:v>
      </x:c>
      <x:c r="B730" s="3" t="str">
        <x:v>Não identificado</x:v>
      </x:c>
      <x:c r="C730" s="3" t="str">
        <x:v>SEM CLASSIFICAÇÃO</x:v>
      </x:c>
      <x:c r="D730" s="3" t="str">
        <x:v>5400099277</x:v>
      </x:c>
      <x:c r="E730" s="9" t="str">
        <x:v>INST RM AER LIG (BT) TIP MULTIPX, POR RM</x:v>
      </x:c>
      <x:c r="F730" s="3" t="str">
        <x:v>Não informada</x:v>
      </x:c>
      <x:c r="G730" s="10"/>
      <x:c r="H730" s="10" t="str">
        <x:f>IF(G730="","",G730/12)</x:f>
      </x:c>
      <x:c r="I730" s="10" t="n">
        <x:v>45</x:v>
      </x:c>
      <x:c r="J730" s="10" t="str">
        <x:f>IF(H730="","",I730-H730)</x:f>
      </x:c>
      <x:c r="K730" s="11" t="str">
        <x:f>IF(H730&gt;0,I730/H730,"")</x:f>
      </x:c>
      <x:c r="L730" s="12" t="n">
        <x:v>0</x:v>
      </x:c>
      <x:c r="M730" s="12" t="n">
        <x:v>7687.35</x:v>
      </x:c>
      <x:c r="N730" s="12" t="n">
        <x:f>M730-L730</x:f>
        <x:v>7687.35</x:v>
      </x:c>
      <x:c r="O730" s="3" t="str">
        <x:v>Ausente do Anexo IX</x:v>
      </x:c>
    </x:row>
    <x:row r="731" ht="34" customHeight="1">
      <x:c r="A731" s="3" t="str">
        <x:v>Junho</x:v>
      </x:c>
      <x:c r="B731" s="3" t="str">
        <x:v>O&amp;M</x:v>
      </x:c>
      <x:c r="C731" s="3" t="str">
        <x:v>DISPONIBILIDADE / HORAS</x:v>
      </x:c>
      <x:c r="D731" s="3" t="str">
        <x:v>5025300319</x:v>
      </x:c>
      <x:c r="E731" s="9" t="str">
        <x:v>TURMA LV ATE 36,2KV 4H CESTO DP SOBREAV</x:v>
      </x:c>
      <x:c r="F731" s="3" t="str">
        <x:v>Não informada</x:v>
      </x:c>
      <x:c r="G731" s="10"/>
      <x:c r="H731" s="10" t="str">
        <x:f>IF(G731="","",G731/12)</x:f>
      </x:c>
      <x:c r="I731" s="10" t="n">
        <x:v>160.082</x:v>
      </x:c>
      <x:c r="J731" s="10" t="str">
        <x:f>IF(H731="","",I731-H731)</x:f>
      </x:c>
      <x:c r="K731" s="11" t="str">
        <x:f>IF(H731&gt;0,I731/H731,"")</x:f>
      </x:c>
      <x:c r="L731" s="12" t="n">
        <x:v>0</x:v>
      </x:c>
      <x:c r="M731" s="12" t="n">
        <x:v>7619.9</x:v>
      </x:c>
      <x:c r="N731" s="12" t="n">
        <x:f>M731-L731</x:f>
        <x:v>7619.9</x:v>
      </x:c>
      <x:c r="O731" s="3" t="str">
        <x:v>Ausente do Anexo IX</x:v>
      </x:c>
    </x:row>
    <x:row r="732" ht="34" customHeight="1">
      <x:c r="A732" s="3" t="str">
        <x:v>Junho</x:v>
      </x:c>
      <x:c r="B732" s="3" t="str">
        <x:v>STC</x:v>
      </x:c>
      <x:c r="C732" s="3" t="str">
        <x:v>PRODUÇÃO</x:v>
      </x:c>
      <x:c r="D732" s="3" t="str">
        <x:v>5010300005</x:v>
      </x:c>
      <x:c r="E732" s="9" t="str">
        <x:v>MONTAGEM DE PADRÃO PARCIAL STC</x:v>
      </x:c>
      <x:c r="F732" s="3" t="str">
        <x:v>Não informada</x:v>
      </x:c>
      <x:c r="G732" s="10"/>
      <x:c r="H732" s="10" t="str">
        <x:f>IF(G732="","",G732/12)</x:f>
      </x:c>
      <x:c r="I732" s="10" t="n">
        <x:v>45</x:v>
      </x:c>
      <x:c r="J732" s="10" t="str">
        <x:f>IF(H732="","",I732-H732)</x:f>
      </x:c>
      <x:c r="K732" s="11" t="str">
        <x:f>IF(H732&gt;0,I732/H732,"")</x:f>
      </x:c>
      <x:c r="L732" s="12" t="n">
        <x:v>0</x:v>
      </x:c>
      <x:c r="M732" s="12" t="n">
        <x:v>2857.95</x:v>
      </x:c>
      <x:c r="N732" s="12" t="n">
        <x:f>M732-L732</x:f>
        <x:v>2857.95</x:v>
      </x:c>
      <x:c r="O732" s="3" t="str">
        <x:v>Ausente do Anexo IX</x:v>
      </x:c>
    </x:row>
    <x:row r="733" ht="34" customHeight="1">
      <x:c r="A733" s="3" t="str">
        <x:v>Junho</x:v>
      </x:c>
      <x:c r="B733" s="3" t="str">
        <x:v>Não identificado</x:v>
      </x:c>
      <x:c r="C733" s="3" t="str">
        <x:v>SEM CLASSIFICAÇÃO</x:v>
      </x:c>
      <x:c r="D733" s="3" t="str">
        <x:v>5400099264</x:v>
      </x:c>
      <x:c r="E733" s="9" t="str">
        <x:v>INST MEDID S/INST RM LIG/RET MEDID,URB</x:v>
      </x:c>
      <x:c r="F733" s="3" t="str">
        <x:v>Não informada</x:v>
      </x:c>
      <x:c r="G733" s="10"/>
      <x:c r="H733" s="10" t="str">
        <x:f>IF(G733="","",G733/12)</x:f>
      </x:c>
      <x:c r="I733" s="10" t="n">
        <x:v>45</x:v>
      </x:c>
      <x:c r="J733" s="10" t="str">
        <x:f>IF(H733="","",I733-H733)</x:f>
      </x:c>
      <x:c r="K733" s="11" t="str">
        <x:f>IF(H733&gt;0,I733/H733,"")</x:f>
      </x:c>
      <x:c r="L733" s="12" t="n">
        <x:v>0</x:v>
      </x:c>
      <x:c r="M733" s="12" t="n">
        <x:v>2731.05</x:v>
      </x:c>
      <x:c r="N733" s="12" t="n">
        <x:f>M733-L733</x:f>
        <x:v>2731.05</x:v>
      </x:c>
      <x:c r="O733" s="3" t="str">
        <x:v>Ausente do Anexo IX</x:v>
      </x:c>
    </x:row>
    <x:row r="734" ht="34" customHeight="1">
      <x:c r="A734" s="3" t="str">
        <x:v>Junho</x:v>
      </x:c>
      <x:c r="B734" s="3" t="str">
        <x:v>Não identificado</x:v>
      </x:c>
      <x:c r="C734" s="3" t="str">
        <x:v>SEM CLASSIFICAÇÃO</x:v>
      </x:c>
      <x:c r="D734" s="3" t="str">
        <x:v>5025300063</x:v>
      </x:c>
      <x:c r="E734" s="9" t="str">
        <x:v>CADASTRAMENTO DE CONSUMIDOR LM</x:v>
      </x:c>
      <x:c r="F734" s="3" t="str">
        <x:v>Não informada</x:v>
      </x:c>
      <x:c r="G734" s="10"/>
      <x:c r="H734" s="10" t="str">
        <x:f>IF(G734="","",G734/12)</x:f>
      </x:c>
      <x:c r="I734" s="10" t="n">
        <x:v>45</x:v>
      </x:c>
      <x:c r="J734" s="10" t="str">
        <x:f>IF(H734="","",I734-H734)</x:f>
      </x:c>
      <x:c r="K734" s="11" t="str">
        <x:f>IF(H734&gt;0,I734/H734,"")</x:f>
      </x:c>
      <x:c r="L734" s="12" t="n">
        <x:v>0</x:v>
      </x:c>
      <x:c r="M734" s="12" t="n">
        <x:v>2031.3</x:v>
      </x:c>
      <x:c r="N734" s="12" t="n">
        <x:f>M734-L734</x:f>
        <x:v>2031.3</x:v>
      </x:c>
      <x:c r="O734" s="3" t="str">
        <x:v>Ausente do Anexo IX</x:v>
      </x:c>
    </x:row>
    <x:row r="735" ht="34" customHeight="1">
      <x:c r="A735" s="3" t="str">
        <x:v>Julho</x:v>
      </x:c>
      <x:c r="B735" s="3" t="str">
        <x:v>O&amp;M</x:v>
      </x:c>
      <x:c r="C735" s="3" t="str">
        <x:v>PRODUÇÃO</x:v>
      </x:c>
      <x:c r="D735" s="3" t="str">
        <x:v>5020000092</x:v>
      </x:c>
      <x:c r="E735" s="9" t="str">
        <x:v>INST POSTE CONCRETO ATE 14M LM</x:v>
      </x:c>
      <x:c r="F735" s="3" t="str">
        <x:v>UNIDADE</x:v>
      </x:c>
      <x:c r="G735" s="10" t="n">
        <x:v>9345</x:v>
      </x:c>
      <x:c r="H735" s="10" t="n">
        <x:f>IF(G735="","",G735/12)</x:f>
        <x:v>778.75</x:v>
      </x:c>
      <x:c r="I735" s="10" t="n">
        <x:v>795</x:v>
      </x:c>
      <x:c r="J735" s="10" t="n">
        <x:f>IF(H735="","",I735-H735)</x:f>
        <x:v>16.25</x:v>
      </x:c>
      <x:c r="K735" s="11" t="n">
        <x:f>IF(H735&gt;0,I735/H735,"")</x:f>
        <x:v>1.0208667736757624</x:v>
      </x:c>
      <x:c r="L735" s="12" t="n">
        <x:v>1371698.04</x:v>
      </x:c>
      <x:c r="M735" s="12" t="n">
        <x:v>1400320.95</x:v>
      </x:c>
      <x:c r="N735" s="12" t="n">
        <x:f>M735-L735</x:f>
        <x:v>28622.909999999916</x:v>
      </x:c>
      <x:c r="O735" s="3" t="str">
        <x:v>Anexo IX</x:v>
      </x:c>
    </x:row>
    <x:row r="736" ht="34" customHeight="1">
      <x:c r="A736" s="3" t="str">
        <x:v>Julho</x:v>
      </x:c>
      <x:c r="B736" s="3" t="str">
        <x:v>O&amp;M</x:v>
      </x:c>
      <x:c r="C736" s="3" t="str">
        <x:v>PRODUÇÃO</x:v>
      </x:c>
      <x:c r="D736" s="3" t="str">
        <x:v>5020000098</x:v>
      </x:c>
      <x:c r="E736" s="9" t="str">
        <x:v>INST POSTE DE FIBRA 7 A 19M LM</x:v>
      </x:c>
      <x:c r="F736" s="3" t="str">
        <x:v>UNIDADE</x:v>
      </x:c>
      <x:c r="G736" s="10" t="n">
        <x:v>9503</x:v>
      </x:c>
      <x:c r="H736" s="10" t="n">
        <x:f>IF(G736="","",G736/12)</x:f>
        <x:v>791.9166666666666</x:v>
      </x:c>
      <x:c r="I736" s="10" t="n">
        <x:v>423</x:v>
      </x:c>
      <x:c r="J736" s="10" t="n">
        <x:f>IF(H736="","",I736-H736)</x:f>
        <x:v>-368.91666666666663</x:v>
      </x:c>
      <x:c r="K736" s="11" t="n">
        <x:f>IF(H736&gt;0,I736/H736,"")</x:f>
        <x:v>0.5341471114384931</x:v>
      </x:c>
      <x:c r="L736" s="12" t="n">
        <x:v>930312.02</x:v>
      </x:c>
      <x:c r="M736" s="12" t="n">
        <x:v>496923.48</x:v>
      </x:c>
      <x:c r="N736" s="12" t="n">
        <x:f>M736-L736</x:f>
        <x:v>-433388.54000000004</x:v>
      </x:c>
      <x:c r="O736" s="3" t="str">
        <x:v>Anexo IX</x:v>
      </x:c>
    </x:row>
    <x:row r="737" ht="34" customHeight="1">
      <x:c r="A737" s="3" t="str">
        <x:v>Julho</x:v>
      </x:c>
      <x:c r="B737" s="3" t="str">
        <x:v>O&amp;M</x:v>
      </x:c>
      <x:c r="C737" s="3" t="str">
        <x:v>PRODUÇÃO</x:v>
      </x:c>
      <x:c r="D737" s="3" t="str">
        <x:v>5024000064</x:v>
      </x:c>
      <x:c r="E737" s="9" t="str">
        <x:v>INST RAMAL DE CONEXAO CONC/MULTIPLEX LM</x:v>
      </x:c>
      <x:c r="F737" s="3" t="str">
        <x:v>UNIDADE</x:v>
      </x:c>
      <x:c r="G737" s="10" t="n">
        <x:v>21616</x:v>
      </x:c>
      <x:c r="H737" s="10" t="n">
        <x:f>IF(G737="","",G737/12)</x:f>
        <x:v>1801.3333333333333</x:v>
      </x:c>
      <x:c r="I737" s="10" t="n">
        <x:v>92</x:v>
      </x:c>
      <x:c r="J737" s="10" t="n">
        <x:f>IF(H737="","",I737-H737)</x:f>
        <x:v>-1709.3333333333333</x:v>
      </x:c>
      <x:c r="K737" s="11" t="n">
        <x:f>IF(H737&gt;0,I737/H737,"")</x:f>
        <x:v>0.05107327905255367</x:v>
      </x:c>
      <x:c r="L737" s="12" t="n">
        <x:v>899784.01</x:v>
      </x:c>
      <x:c r="M737" s="12" t="n">
        <x:v>45954.92</x:v>
      </x:c>
      <x:c r="N737" s="12" t="n">
        <x:f>M737-L737</x:f>
        <x:v>-853829.09</x:v>
      </x:c>
      <x:c r="O737" s="3" t="str">
        <x:v>Anexo IX</x:v>
      </x:c>
    </x:row>
    <x:row r="738" ht="34" customHeight="1">
      <x:c r="A738" s="3" t="str">
        <x:v>Julho</x:v>
      </x:c>
      <x:c r="B738" s="3" t="str">
        <x:v>O&amp;M</x:v>
      </x:c>
      <x:c r="C738" s="3" t="str">
        <x:v>PRODUÇÃO</x:v>
      </x:c>
      <x:c r="D738" s="3" t="str">
        <x:v>5021100014</x:v>
      </x:c>
      <x:c r="E738" s="9" t="str">
        <x:v>INST ESTRUTURA SECUNDARIA LM</x:v>
      </x:c>
      <x:c r="F738" s="3" t="str">
        <x:v>UNIDADE</x:v>
      </x:c>
      <x:c r="G738" s="10" t="n">
        <x:v>28396</x:v>
      </x:c>
      <x:c r="H738" s="10" t="n">
        <x:f>IF(G738="","",G738/12)</x:f>
        <x:v>2366.3333333333335</x:v>
      </x:c>
      <x:c r="I738" s="10" t="n">
        <x:v>910</x:v>
      </x:c>
      <x:c r="J738" s="10" t="n">
        <x:f>IF(H738="","",I738-H738)</x:f>
        <x:v>-1456.3333333333335</x:v>
      </x:c>
      <x:c r="K738" s="11" t="n">
        <x:f>IF(H738&gt;0,I738/H738,"")</x:f>
        <x:v>0.3845612058036343</x:v>
      </x:c>
      <x:c r="L738" s="12" t="n">
        <x:v>559898.13</x:v>
      </x:c>
      <x:c r="M738" s="12" t="n">
        <x:v>215315.1</x:v>
      </x:c>
      <x:c r="N738" s="12" t="n">
        <x:f>M738-L738</x:f>
        <x:v>-344583.03</x:v>
      </x:c>
      <x:c r="O738" s="3" t="str">
        <x:v>Anexo IX</x:v>
      </x:c>
    </x:row>
    <x:row r="739" ht="34" customHeight="1">
      <x:c r="A739" s="3" t="str">
        <x:v>Julho</x:v>
      </x:c>
      <x:c r="B739" s="3" t="str">
        <x:v>O&amp;M</x:v>
      </x:c>
      <x:c r="C739" s="3" t="str">
        <x:v>PRODUÇÃO</x:v>
      </x:c>
      <x:c r="D739" s="3" t="str">
        <x:v>5031200310</x:v>
      </x:c>
      <x:c r="E739" s="9" t="str">
        <x:v>INST ESTR PRI 2/3F SUS/PAS SP CRUZ SP LV</x:v>
      </x:c>
      <x:c r="F739" s="3" t="str">
        <x:v>UNIDADE</x:v>
      </x:c>
      <x:c r="G739" s="10" t="n">
        <x:v>10486</x:v>
      </x:c>
      <x:c r="H739" s="10" t="n">
        <x:f>IF(G739="","",G739/12)</x:f>
        <x:v>873.8333333333334</x:v>
      </x:c>
      <x:c r="I739" s="10" t="n">
        <x:v>181</x:v>
      </x:c>
      <x:c r="J739" s="10" t="n">
        <x:f>IF(H739="","",I739-H739)</x:f>
        <x:v>-692.8333333333334</x:v>
      </x:c>
      <x:c r="K739" s="11" t="n">
        <x:f>IF(H739&gt;0,I739/H739,"")</x:f>
        <x:v>0.2071333206179668</x:v>
      </x:c>
      <x:c r="L739" s="12" t="n">
        <x:v>543270.92</x:v>
      </x:c>
      <x:c r="M739" s="12" t="n">
        <x:v>112529.51</x:v>
      </x:c>
      <x:c r="N739" s="12" t="n">
        <x:f>M739-L739</x:f>
        <x:v>-430741.41000000003</x:v>
      </x:c>
      <x:c r="O739" s="3" t="str">
        <x:v>Anexo IX</x:v>
      </x:c>
    </x:row>
    <x:row r="740" ht="34" customHeight="1">
      <x:c r="A740" s="3" t="str">
        <x:v>Julho</x:v>
      </x:c>
      <x:c r="B740" s="3" t="str">
        <x:v>O&amp;M</x:v>
      </x:c>
      <x:c r="C740" s="3" t="str">
        <x:v>PRODUÇÃO</x:v>
      </x:c>
      <x:c r="D740" s="3" t="str">
        <x:v>5021000131</x:v>
      </x:c>
      <x:c r="E740" s="9" t="str">
        <x:v>INST ESTR PRI 2/3F SUS/PAS SP CRUZ SP LM</x:v>
      </x:c>
      <x:c r="F740" s="3" t="str">
        <x:v>CONJUNTO</x:v>
      </x:c>
      <x:c r="G740" s="10" t="n">
        <x:v>7809.081683424932</x:v>
      </x:c>
      <x:c r="H740" s="10" t="n">
        <x:f>IF(G740="","",G740/12)</x:f>
        <x:v>650.7568069520777</x:v>
      </x:c>
      <x:c r="I740" s="10" t="n">
        <x:v>332</x:v>
      </x:c>
      <x:c r="J740" s="10" t="n">
        <x:f>IF(H740="","",I740-H740)</x:f>
        <x:v>-318.7568069520777</x:v>
      </x:c>
      <x:c r="K740" s="11" t="n">
        <x:f>IF(H740&gt;0,I740/H740,"")</x:f>
        <x:v>0.5101752243744855</x:v>
      </x:c>
      <x:c r="L740" s="12" t="n">
        <x:v>424709.92</x:v>
      </x:c>
      <x:c r="M740" s="12" t="n">
        <x:v>216676.48</x:v>
      </x:c>
      <x:c r="N740" s="12" t="n">
        <x:f>M740-L740</x:f>
        <x:v>-208033.43999999997</x:v>
      </x:c>
      <x:c r="O740" s="3" t="str">
        <x:v>Anexo IX</x:v>
      </x:c>
    </x:row>
    <x:row r="741" ht="34" customHeight="1">
      <x:c r="A741" s="3" t="str">
        <x:v>Julho</x:v>
      </x:c>
      <x:c r="B741" s="3" t="str">
        <x:v>O&amp;M</x:v>
      </x:c>
      <x:c r="C741" s="3" t="str">
        <x:v>PRODUÇÃO</x:v>
      </x:c>
      <x:c r="D741" s="3" t="str">
        <x:v>5031200316</x:v>
      </x:c>
      <x:c r="E741" s="9" t="str">
        <x:v>INST ESTR PRI 2/3F ANC/AMA DP CRUZ DP LV</x:v>
      </x:c>
      <x:c r="F741" s="3" t="str">
        <x:v>UNIDADE</x:v>
      </x:c>
      <x:c r="G741" s="10" t="n">
        <x:v>2858.6666666666665</x:v>
      </x:c>
      <x:c r="H741" s="10" t="n">
        <x:f>IF(G741="","",G741/12)</x:f>
        <x:v>238.2222222222222</x:v>
      </x:c>
      <x:c r="I741" s="10" t="n">
        <x:v>36</x:v>
      </x:c>
      <x:c r="J741" s="10" t="n">
        <x:f>IF(H741="","",I741-H741)</x:f>
        <x:v>-202.2222222222222</x:v>
      </x:c>
      <x:c r="K741" s="11" t="n">
        <x:f>IF(H741&gt;0,I741/H741,"")</x:f>
        <x:v>0.15111940298507465</x:v>
      </x:c>
      <x:c r="L741" s="12" t="n">
        <x:v>397707.24</x:v>
      </x:c>
      <x:c r="M741" s="12" t="n">
        <x:v>60101.28</x:v>
      </x:c>
      <x:c r="N741" s="12" t="n">
        <x:f>M741-L741</x:f>
        <x:v>-337605.95999999996</x:v>
      </x:c>
      <x:c r="O741" s="3" t="str">
        <x:v>Anexo IX</x:v>
      </x:c>
    </x:row>
    <x:row r="742" ht="34" customHeight="1">
      <x:c r="A742" s="3" t="str">
        <x:v>Julho</x:v>
      </x:c>
      <x:c r="B742" s="3" t="str">
        <x:v>O&amp;M</x:v>
      </x:c>
      <x:c r="C742" s="3" t="str">
        <x:v>PRODUÇÃO</x:v>
      </x:c>
      <x:c r="D742" s="3" t="str">
        <x:v>5022200035</x:v>
      </x:c>
      <x:c r="E742" s="9" t="str">
        <x:v>INST 1HASTE ADICIONAL ATERRAMENTO LM</x:v>
      </x:c>
      <x:c r="F742" s="3" t="str">
        <x:v>UNIDADE</x:v>
      </x:c>
      <x:c r="G742" s="10" t="n">
        <x:v>13190</x:v>
      </x:c>
      <x:c r="H742" s="10" t="n">
        <x:f>IF(G742="","",G742/12)</x:f>
        <x:v>1099.1666666666667</x:v>
      </x:c>
      <x:c r="I742" s="10" t="n">
        <x:v>3</x:v>
      </x:c>
      <x:c r="J742" s="10" t="n">
        <x:f>IF(H742="","",I742-H742)</x:f>
        <x:v>-1096.1666666666667</x:v>
      </x:c>
      <x:c r="K742" s="11" t="n">
        <x:f>IF(H742&gt;0,I742/H742,"")</x:f>
        <x:v>0.002729340409401061</x:v>
      </x:c>
      <x:c r="L742" s="12" t="n">
        <x:v>374650.96</x:v>
      </x:c>
      <x:c r="M742" s="12" t="n">
        <x:v>1022.55</x:v>
      </x:c>
      <x:c r="N742" s="12" t="n">
        <x:f>M742-L742</x:f>
        <x:v>-373628.41000000003</x:v>
      </x:c>
      <x:c r="O742" s="3" t="str">
        <x:v>Anexo IX</x:v>
      </x:c>
    </x:row>
    <x:row r="743" ht="34" customHeight="1">
      <x:c r="A743" s="3" t="str">
        <x:v>Julho</x:v>
      </x:c>
      <x:c r="B743" s="3" t="str">
        <x:v>O&amp;M</x:v>
      </x:c>
      <x:c r="C743" s="3" t="str">
        <x:v>PRODUÇÃO</x:v>
      </x:c>
      <x:c r="D743" s="3" t="str">
        <x:v>5031200314</x:v>
      </x:c>
      <x:c r="E743" s="9" t="str">
        <x:v>INST ESTR PRI 2/3F ANC/AMA SP CRUZ DP LV</x:v>
      </x:c>
      <x:c r="F743" s="3" t="str">
        <x:v>UNIDADE</x:v>
      </x:c>
      <x:c r="G743" s="10" t="n">
        <x:v>3167.4496433559025</x:v>
      </x:c>
      <x:c r="H743" s="10" t="n">
        <x:f>IF(G743="","",G743/12)</x:f>
        <x:v>263.9541369463252</x:v>
      </x:c>
      <x:c r="I743" s="10" t="n">
        <x:v>30</x:v>
      </x:c>
      <x:c r="J743" s="10" t="n">
        <x:f>IF(H743="","",I743-H743)</x:f>
        <x:v>-233.9541369463252</x:v>
      </x:c>
      <x:c r="K743" s="11" t="n">
        <x:f>IF(H743&gt;0,I743/H743,"")</x:f>
        <x:v>0.11365610839469611</x:v>
      </x:c>
      <x:c r="L743" s="12" t="n">
        <x:v>330491.7</x:v>
      </x:c>
      <x:c r="M743" s="12" t="n">
        <x:v>37562.4</x:v>
      </x:c>
      <x:c r="N743" s="12" t="n">
        <x:f>M743-L743</x:f>
        <x:v>-292929.3</x:v>
      </x:c>
      <x:c r="O743" s="3" t="str">
        <x:v>Anexo IX</x:v>
      </x:c>
    </x:row>
    <x:row r="744" ht="34" customHeight="1">
      <x:c r="A744" s="3" t="str">
        <x:v>Julho</x:v>
      </x:c>
      <x:c r="B744" s="3" t="str">
        <x:v>O&amp;M</x:v>
      </x:c>
      <x:c r="C744" s="3" t="str">
        <x:v>PRODUÇÃO</x:v>
      </x:c>
      <x:c r="D744" s="3" t="str">
        <x:v>5020000118</x:v>
      </x:c>
      <x:c r="E744" s="9" t="str">
        <x:v>RET POSTE DE MADEIRA LM</x:v>
      </x:c>
      <x:c r="F744" s="3" t="str">
        <x:v>UNIDADE</x:v>
      </x:c>
      <x:c r="G744" s="10" t="n">
        <x:v>6376</x:v>
      </x:c>
      <x:c r="H744" s="10" t="n">
        <x:f>IF(G744="","",G744/12)</x:f>
        <x:v>531.3333333333334</x:v>
      </x:c>
      <x:c r="I744" s="10" t="n">
        <x:v>766</x:v>
      </x:c>
      <x:c r="J744" s="10" t="n">
        <x:f>IF(H744="","",I744-H744)</x:f>
        <x:v>234.66666666666663</x:v>
      </x:c>
      <x:c r="K744" s="11" t="n">
        <x:f>IF(H744&gt;0,I744/H744,"")</x:f>
        <x:v>1.4416562107904642</x:v>
      </x:c>
      <x:c r="L744" s="12" t="n">
        <x:v>318273.98</x:v>
      </x:c>
      <x:c r="M744" s="12" t="n">
        <x:v>458841.66</x:v>
      </x:c>
      <x:c r="N744" s="12" t="n">
        <x:f>M744-L744</x:f>
        <x:v>140567.68</x:v>
      </x:c>
      <x:c r="O744" s="3" t="str">
        <x:v>Anexo IX</x:v>
      </x:c>
    </x:row>
    <x:row r="745" ht="34" customHeight="1">
      <x:c r="A745" s="3" t="str">
        <x:v>Julho</x:v>
      </x:c>
      <x:c r="B745" s="3" t="str">
        <x:v>O&amp;M</x:v>
      </x:c>
      <x:c r="C745" s="3" t="str">
        <x:v>PRODUÇÃO</x:v>
      </x:c>
      <x:c r="D745" s="3" t="str">
        <x:v>5020100057</x:v>
      </x:c>
      <x:c r="E745" s="9" t="str">
        <x:v>BASE CONCRETO 2CAMADAS PARA POSTE LM</x:v>
      </x:c>
      <x:c r="F745" s="3" t="str">
        <x:v>UNIDADE</x:v>
      </x:c>
      <x:c r="G745" s="10" t="n">
        <x:v>2573</x:v>
      </x:c>
      <x:c r="H745" s="10" t="n">
        <x:f>IF(G745="","",G745/12)</x:f>
        <x:v>214.41666666666666</x:v>
      </x:c>
      <x:c r="I745" s="10" t="n">
        <x:v>108</x:v>
      </x:c>
      <x:c r="J745" s="10" t="n">
        <x:f>IF(H745="","",I745-H745)</x:f>
        <x:v>-106.41666666666666</x:v>
      </x:c>
      <x:c r="K745" s="11" t="n">
        <x:f>IF(H745&gt;0,I745/H745,"")</x:f>
        <x:v>0.5036921881072678</x:v>
      </x:c>
      <x:c r="L745" s="12" t="n">
        <x:v>310342.4</x:v>
      </x:c>
      <x:c r="M745" s="12" t="n">
        <x:v>156317.04</x:v>
      </x:c>
      <x:c r="N745" s="12" t="n">
        <x:f>M745-L745</x:f>
        <x:v>-154025.36000000002</x:v>
      </x:c>
      <x:c r="O745" s="3" t="str">
        <x:v>Anexo IX</x:v>
      </x:c>
    </x:row>
    <x:row r="746" ht="34" customHeight="1">
      <x:c r="A746" s="3" t="str">
        <x:v>Julho</x:v>
      </x:c>
      <x:c r="B746" s="3" t="str">
        <x:v>O&amp;M</x:v>
      </x:c>
      <x:c r="C746" s="3" t="str">
        <x:v>PRODUÇÃO</x:v>
      </x:c>
      <x:c r="D746" s="3" t="str">
        <x:v>5021000137</x:v>
      </x:c>
      <x:c r="E746" s="9" t="str">
        <x:v>INST ESTR PRI 2/3F ANC/AMA DP CRUZ DP LM</x:v>
      </x:c>
      <x:c r="F746" s="3" t="str">
        <x:v>CONJUNTO</x:v>
      </x:c>
      <x:c r="G746" s="10" t="n">
        <x:v>2396.6414668731695</x:v>
      </x:c>
      <x:c r="H746" s="10" t="n">
        <x:f>IF(G746="","",G746/12)</x:f>
        <x:v>199.7201222394308</x:v>
      </x:c>
      <x:c r="I746" s="10" t="n">
        <x:v>81</x:v>
      </x:c>
      <x:c r="J746" s="10" t="n">
        <x:f>IF(H746="","",I746-H746)</x:f>
        <x:v>-118.7201222394308</x:v>
      </x:c>
      <x:c r="K746" s="11" t="n">
        <x:f>IF(H746&gt;0,I746/H746,"")</x:f>
        <x:v>0.4055675466836268</x:v>
      </x:c>
      <x:c r="L746" s="12" t="n">
        <x:v>304061.9</x:v>
      </x:c>
      <x:c r="M746" s="12" t="n">
        <x:v>123317.64</x:v>
      </x:c>
      <x:c r="N746" s="12" t="n">
        <x:f>M746-L746</x:f>
        <x:v>-180744.26</x:v>
      </x:c>
      <x:c r="O746" s="3" t="str">
        <x:v>Anexo IX</x:v>
      </x:c>
    </x:row>
    <x:row r="747" ht="34" customHeight="1">
      <x:c r="A747" s="3" t="str">
        <x:v>Julho</x:v>
      </x:c>
      <x:c r="B747" s="3" t="str">
        <x:v>O&amp;M</x:v>
      </x:c>
      <x:c r="C747" s="3" t="str">
        <x:v>PRODUÇÃO</x:v>
      </x:c>
      <x:c r="D747" s="3" t="str">
        <x:v>5025300148</x:v>
      </x:c>
      <x:c r="E747" s="9" t="str">
        <x:v>RET ESTR CP TRAFO DT 3F LM</x:v>
      </x:c>
      <x:c r="F747" s="3" t="str">
        <x:v>CONJUNTO</x:v>
      </x:c>
      <x:c r="G747" s="10" t="n">
        <x:v>1631.344361663389</x:v>
      </x:c>
      <x:c r="H747" s="10" t="n">
        <x:f>IF(G747="","",G747/12)</x:f>
        <x:v>135.9453634719491</x:v>
      </x:c>
      <x:c r="I747" s="10" t="n">
        <x:v>43</x:v>
      </x:c>
      <x:c r="J747" s="10" t="n">
        <x:f>IF(H747="","",I747-H747)</x:f>
        <x:v>-92.9453634719491</x:v>
      </x:c>
      <x:c r="K747" s="11" t="n">
        <x:f>IF(H747&gt;0,I747/H747,"")</x:f>
        <x:v>0.31630354211287687</x:v>
      </x:c>
      <x:c r="L747" s="12" t="n">
        <x:v>294853.26</x:v>
      </x:c>
      <x:c r="M747" s="12" t="n">
        <x:v>93263.13</x:v>
      </x:c>
      <x:c r="N747" s="12" t="n">
        <x:f>M747-L747</x:f>
        <x:v>-201590.13</x:v>
      </x:c>
      <x:c r="O747" s="3" t="str">
        <x:v>Anexo IX</x:v>
      </x:c>
    </x:row>
    <x:row r="748" ht="34" customHeight="1">
      <x:c r="A748" s="3" t="str">
        <x:v>Julho</x:v>
      </x:c>
      <x:c r="B748" s="3" t="str">
        <x:v>O&amp;M</x:v>
      </x:c>
      <x:c r="C748" s="3" t="str">
        <x:v>PRODUÇÃO</x:v>
      </x:c>
      <x:c r="D748" s="3" t="str">
        <x:v>5023000183</x:v>
      </x:c>
      <x:c r="E748" s="9" t="str">
        <x:v>INST TRAFO DT POSTE/PLATAF 3F LM</x:v>
      </x:c>
      <x:c r="F748" s="3" t="str">
        <x:v>UNIDADE</x:v>
      </x:c>
      <x:c r="G748" s="10" t="n">
        <x:v>2194.073224277268</x:v>
      </x:c>
      <x:c r="H748" s="10" t="n">
        <x:f>IF(G748="","",G748/12)</x:f>
        <x:v>182.839435356439</x:v>
      </x:c>
      <x:c r="I748" s="10" t="n">
        <x:v>81</x:v>
      </x:c>
      <x:c r="J748" s="10" t="n">
        <x:f>IF(H748="","",I748-H748)</x:f>
        <x:v>-101.839435356439</x:v>
      </x:c>
      <x:c r="K748" s="11" t="n">
        <x:f>IF(H748&gt;0,I748/H748,"")</x:f>
        <x:v>0.4430116503154441</x:v>
      </x:c>
      <x:c r="L748" s="12" t="n">
        <x:v>276391.06</x:v>
      </x:c>
      <x:c r="M748" s="12" t="n">
        <x:v>122444.46</x:v>
      </x:c>
      <x:c r="N748" s="12" t="n">
        <x:f>M748-L748</x:f>
        <x:v>-153946.59999999998</x:v>
      </x:c>
      <x:c r="O748" s="3" t="str">
        <x:v>Anexo IX</x:v>
      </x:c>
    </x:row>
    <x:row r="749" ht="34" customHeight="1">
      <x:c r="A749" s="3" t="str">
        <x:v>Julho</x:v>
      </x:c>
      <x:c r="B749" s="3" t="str">
        <x:v>O&amp;M</x:v>
      </x:c>
      <x:c r="C749" s="3" t="str">
        <x:v>PRODUÇÃO</x:v>
      </x:c>
      <x:c r="D749" s="3" t="str">
        <x:v>5022000236</x:v>
      </x:c>
      <x:c r="E749" s="9" t="str">
        <x:v>INST COND NU ALUMINIO &lt;= 1/0 LM</x:v>
      </x:c>
      <x:c r="F749" s="3" t="str">
        <x:v>METRO</x:v>
      </x:c>
      <x:c r="G749" s="10" t="n">
        <x:v>585467.778759593</x:v>
      </x:c>
      <x:c r="H749" s="10" t="n">
        <x:f>IF(G749="","",G749/12)</x:f>
        <x:v>48788.98156329942</x:v>
      </x:c>
      <x:c r="I749" s="10" t="n">
        <x:v>32131</x:v>
      </x:c>
      <x:c r="J749" s="10" t="n">
        <x:f>IF(H749="","",I749-H749)</x:f>
        <x:v>-16657.98156329942</x:v>
      </x:c>
      <x:c r="K749" s="11" t="n">
        <x:f>IF(H749&gt;0,I749/H749,"")</x:f>
        <x:v>0.6585708282988618</x:v>
      </x:c>
      <x:c r="L749" s="12" t="n">
        <x:v>275657.75</x:v>
      </x:c>
      <x:c r="M749" s="12" t="n">
        <x:v>181540.15</x:v>
      </x:c>
      <x:c r="N749" s="12" t="n">
        <x:f>M749-L749</x:f>
        <x:v>-94117.6</x:v>
      </x:c>
      <x:c r="O749" s="3" t="str">
        <x:v>Anexo IX</x:v>
      </x:c>
    </x:row>
    <x:row r="750" ht="34" customHeight="1">
      <x:c r="A750" s="3" t="str">
        <x:v>Julho</x:v>
      </x:c>
      <x:c r="B750" s="3" t="str">
        <x:v>O&amp;M</x:v>
      </x:c>
      <x:c r="C750" s="3" t="str">
        <x:v>PRODUÇÃO</x:v>
      </x:c>
      <x:c r="D750" s="3" t="str">
        <x:v>5025300147</x:v>
      </x:c>
      <x:c r="E750" s="9" t="str">
        <x:v>INST ESTR CP TRAFO DT 3F LM</x:v>
      </x:c>
      <x:c r="F750" s="3" t="str">
        <x:v>CONJUNTO</x:v>
      </x:c>
      <x:c r="G750" s="10" t="n">
        <x:v>944.4647425911436</x:v>
      </x:c>
      <x:c r="H750" s="10" t="n">
        <x:f>IF(G750="","",G750/12)</x:f>
        <x:v>78.70539521592863</x:v>
      </x:c>
      <x:c r="I750" s="10" t="n">
        <x:v>79</x:v>
      </x:c>
      <x:c r="J750" s="10" t="n">
        <x:f>IF(H750="","",I750-H750)</x:f>
        <x:v>0.2946047840713675</x:v>
      </x:c>
      <x:c r="K750" s="11" t="n">
        <x:f>IF(H750&gt;0,I750/H750,"")</x:f>
        <x:v>1.0037431332790225</x:v>
      </x:c>
      <x:c r="L750" s="12" t="n">
        <x:v>237951.6</x:v>
      </x:c>
      <x:c r="M750" s="12" t="n">
        <x:v>238842.28</x:v>
      </x:c>
      <x:c r="N750" s="12" t="n">
        <x:f>M750-L750</x:f>
        <x:v>890.679999999993</x:v>
      </x:c>
      <x:c r="O750" s="3" t="str">
        <x:v>Anexo IX</x:v>
      </x:c>
    </x:row>
    <x:row r="751" ht="34" customHeight="1">
      <x:c r="A751" s="3" t="str">
        <x:v>Julho</x:v>
      </x:c>
      <x:c r="B751" s="3" t="str">
        <x:v>O&amp;M</x:v>
      </x:c>
      <x:c r="C751" s="3" t="str">
        <x:v>PRODUÇÃO</x:v>
      </x:c>
      <x:c r="D751" s="3" t="str">
        <x:v>5021000135</x:v>
      </x:c>
      <x:c r="E751" s="9" t="str">
        <x:v>INST ESTR PRI 2/3F ANC/AMA SP CRUZ DP LM</x:v>
      </x:c>
      <x:c r="F751" s="3" t="str">
        <x:v>CONJUNTO</x:v>
      </x:c>
      <x:c r="G751" s="10" t="n">
        <x:v>2601.692472240851</x:v>
      </x:c>
      <x:c r="H751" s="10" t="n">
        <x:f>IF(G751="","",G751/12)</x:f>
        <x:v>216.80770602007092</x:v>
      </x:c>
      <x:c r="I751" s="10" t="n">
        <x:v>89</x:v>
      </x:c>
      <x:c r="J751" s="10" t="n">
        <x:f>IF(H751="","",I751-H751)</x:f>
        <x:v>-127.80770602007092</x:v>
      </x:c>
      <x:c r="K751" s="11" t="n">
        <x:f>IF(H751&gt;0,I751/H751,"")</x:f>
        <x:v>0.4105020141293356</x:v>
      </x:c>
      <x:c r="L751" s="12" t="n">
        <x:v>232040.62</x:v>
      </x:c>
      <x:c r="M751" s="12" t="n">
        <x:v>95253.14</x:v>
      </x:c>
      <x:c r="N751" s="12" t="n">
        <x:f>M751-L751</x:f>
        <x:v>-136787.47999999998</x:v>
      </x:c>
      <x:c r="O751" s="3" t="str">
        <x:v>Anexo IX</x:v>
      </x:c>
    </x:row>
    <x:row r="752" ht="34" customHeight="1">
      <x:c r="A752" s="3" t="str">
        <x:v>Julho</x:v>
      </x:c>
      <x:c r="B752" s="3" t="str">
        <x:v>O&amp;M</x:v>
      </x:c>
      <x:c r="C752" s="3" t="str">
        <x:v>PRODUÇÃO</x:v>
      </x:c>
      <x:c r="D752" s="3" t="str">
        <x:v>5033000292</x:v>
      </x:c>
      <x:c r="E752" s="9" t="str">
        <x:v>INST CHAVE FUSIVEL 15/25KV LV</x:v>
      </x:c>
      <x:c r="F752" s="3" t="str">
        <x:v>UNIDADE</x:v>
      </x:c>
      <x:c r="G752" s="10" t="n">
        <x:v>7132</x:v>
      </x:c>
      <x:c r="H752" s="10" t="n">
        <x:f>IF(G752="","",G752/12)</x:f>
        <x:v>594.3333333333334</x:v>
      </x:c>
      <x:c r="I752" s="10" t="n">
        <x:v>67</x:v>
      </x:c>
      <x:c r="J752" s="10" t="n">
        <x:f>IF(H752="","",I752-H752)</x:f>
        <x:v>-527.3333333333334</x:v>
      </x:c>
      <x:c r="K752" s="11" t="n">
        <x:f>IF(H752&gt;0,I752/H752,"")</x:f>
        <x:v>0.11273135165451485</x:v>
      </x:c>
      <x:c r="L752" s="12" t="n">
        <x:v>226250.81</x:v>
      </x:c>
      <x:c r="M752" s="12" t="n">
        <x:v>25505.56</x:v>
      </x:c>
      <x:c r="N752" s="12" t="n">
        <x:f>M752-L752</x:f>
        <x:v>-200745.25</x:v>
      </x:c>
      <x:c r="O752" s="3" t="str">
        <x:v>Anexo IX</x:v>
      </x:c>
    </x:row>
    <x:row r="753" ht="34" customHeight="1">
      <x:c r="A753" s="3" t="str">
        <x:v>Julho</x:v>
      </x:c>
      <x:c r="B753" s="3" t="str">
        <x:v>O&amp;M</x:v>
      </x:c>
      <x:c r="C753" s="3" t="str">
        <x:v>PRODUÇÃO</x:v>
      </x:c>
      <x:c r="D753" s="3" t="str">
        <x:v>5022000266</x:v>
      </x:c>
      <x:c r="E753" s="9" t="str">
        <x:v>INST COND 4PLEX BT 3X10(10)-3X120(70) LM</x:v>
      </x:c>
      <x:c r="F753" s="3" t="str">
        <x:v>METRO</x:v>
      </x:c>
      <x:c r="G753" s="10" t="n">
        <x:v>133375</x:v>
      </x:c>
      <x:c r="H753" s="10" t="n">
        <x:f>IF(G753="","",G753/12)</x:f>
        <x:v>11114.583333333334</x:v>
      </x:c>
      <x:c r="I753" s="10" t="n">
        <x:v>9861.4</x:v>
      </x:c>
      <x:c r="J753" s="10" t="n">
        <x:f>IF(H753="","",I753-H753)</x:f>
        <x:v>-1253.1833333333343</x:v>
      </x:c>
      <x:c r="K753" s="11" t="n">
        <x:f>IF(H753&gt;0,I753/H753,"")</x:f>
        <x:v>0.8872487347703841</x:v>
      </x:c>
      <x:c r="L753" s="12" t="n">
        <x:v>217734.69</x:v>
      </x:c>
      <x:c r="M753" s="12" t="n">
        <x:v>193184.83</x:v>
      </x:c>
      <x:c r="N753" s="12" t="n">
        <x:f>M753-L753</x:f>
        <x:v>-24549.860000000015</x:v>
      </x:c>
      <x:c r="O753" s="3" t="str">
        <x:v>Anexo IX</x:v>
      </x:c>
    </x:row>
    <x:row r="754" ht="34" customHeight="1">
      <x:c r="A754" s="3" t="str">
        <x:v>Julho</x:v>
      </x:c>
      <x:c r="B754" s="3" t="str">
        <x:v>O&amp;M</x:v>
      </x:c>
      <x:c r="C754" s="3" t="str">
        <x:v>PRODUÇÃO</x:v>
      </x:c>
      <x:c r="D754" s="3" t="str">
        <x:v>5031200338</x:v>
      </x:c>
      <x:c r="E754" s="9" t="str">
        <x:v>TURMA LV INST POSTE ESTRUT PRIMARIA LV</x:v>
      </x:c>
      <x:c r="F754" s="3" t="str">
        <x:v>UNIDADE</x:v>
      </x:c>
      <x:c r="G754" s="10" t="n">
        <x:v>2022.860849958746</x:v>
      </x:c>
      <x:c r="H754" s="10" t="n">
        <x:f>IF(G754="","",G754/12)</x:f>
        <x:v>168.57173749656218</x:v>
      </x:c>
      <x:c r="I754" s="10" t="n">
        <x:v>73</x:v>
      </x:c>
      <x:c r="J754" s="10" t="n">
        <x:f>IF(H754="","",I754-H754)</x:f>
        <x:v>-95.57173749656218</x:v>
      </x:c>
      <x:c r="K754" s="11" t="n">
        <x:f>IF(H754&gt;0,I754/H754,"")</x:f>
        <x:v>0.43305005384718626</x:v>
      </x:c>
      <x:c r="L754" s="12" t="n">
        <x:v>213902.36</x:v>
      </x:c>
      <x:c r="M754" s="12" t="n">
        <x:v>92630.43</x:v>
      </x:c>
      <x:c r="N754" s="12" t="n">
        <x:f>M754-L754</x:f>
        <x:v>-121271.93</x:v>
      </x:c>
      <x:c r="O754" s="3" t="str">
        <x:v>Anexo IX</x:v>
      </x:c>
    </x:row>
    <x:row r="755" ht="34" customHeight="1">
      <x:c r="A755" s="3" t="str">
        <x:v>Julho</x:v>
      </x:c>
      <x:c r="B755" s="3" t="str">
        <x:v>O&amp;M</x:v>
      </x:c>
      <x:c r="C755" s="3" t="str">
        <x:v>PRODUÇÃO</x:v>
      </x:c>
      <x:c r="D755" s="3" t="str">
        <x:v>5031200311</x:v>
      </x:c>
      <x:c r="E755" s="9" t="str">
        <x:v>RET ESTR PRI 2/3F SUS/PAS SP CRUZ SP LV</x:v>
      </x:c>
      <x:c r="F755" s="3" t="str">
        <x:v>UNIDADE</x:v>
      </x:c>
      <x:c r="G755" s="10" t="n">
        <x:v>6231.146666666666</x:v>
      </x:c>
      <x:c r="H755" s="10" t="n">
        <x:f>IF(G755="","",G755/12)</x:f>
        <x:v>519.2622222222221</x:v>
      </x:c>
      <x:c r="I755" s="10" t="n">
        <x:v>169</x:v>
      </x:c>
      <x:c r="J755" s="10" t="n">
        <x:f>IF(H755="","",I755-H755)</x:f>
        <x:v>-350.26222222222214</x:v>
      </x:c>
      <x:c r="K755" s="11" t="n">
        <x:f>IF(H755&gt;0,I755/H755,"")</x:f>
        <x:v>0.325461766266669</x:v>
      </x:c>
      <x:c r="L755" s="12" t="n">
        <x:v>207543.92</x:v>
      </x:c>
      <x:c r="M755" s="12" t="n">
        <x:v>67547.61</x:v>
      </x:c>
      <x:c r="N755" s="12" t="n">
        <x:f>M755-L755</x:f>
        <x:v>-139996.31</x:v>
      </x:c>
      <x:c r="O755" s="3" t="str">
        <x:v>Anexo IX</x:v>
      </x:c>
    </x:row>
    <x:row r="756" ht="34" customHeight="1">
      <x:c r="A756" s="3" t="str">
        <x:v>Julho</x:v>
      </x:c>
      <x:c r="B756" s="3" t="str">
        <x:v>O&amp;M</x:v>
      </x:c>
      <x:c r="C756" s="3" t="str">
        <x:v>PRODUÇÃO</x:v>
      </x:c>
      <x:c r="D756" s="3" t="str">
        <x:v>5035000061</x:v>
      </x:c>
      <x:c r="E756" s="9" t="str">
        <x:v>PODA ARV MEDIO PT&gt;6&lt;12M REBAIX 2MR PO LV</x:v>
      </x:c>
      <x:c r="F756" s="3" t="str">
        <x:v>UNIDADE</x:v>
      </x:c>
      <x:c r="G756" s="10" t="n">
        <x:v>10064.547752057933</x:v>
      </x:c>
      <x:c r="H756" s="10" t="n">
        <x:f>IF(G756="","",G756/12)</x:f>
        <x:v>838.7123126714945</x:v>
      </x:c>
      <x:c r="I756" s="10" t="n">
        <x:v>70</x:v>
      </x:c>
      <x:c r="J756" s="10" t="n">
        <x:f>IF(H756="","",I756-H756)</x:f>
        <x:v>-768.7123126714945</x:v>
      </x:c>
      <x:c r="K756" s="11" t="n">
        <x:f>IF(H756&gt;0,I756/H756,"")</x:f>
        <x:v>0.08346127622358811</x:v>
      </x:c>
      <x:c r="L756" s="12" t="n">
        <x:v>200804.5</x:v>
      </x:c>
      <x:c r="M756" s="12" t="n">
        <x:v>16759.4</x:v>
      </x:c>
      <x:c r="N756" s="12" t="n">
        <x:f>M756-L756</x:f>
        <x:v>-184045.1</x:v>
      </x:c>
      <x:c r="O756" s="3" t="str">
        <x:v>Anexo IX</x:v>
      </x:c>
    </x:row>
    <x:row r="757" ht="34" customHeight="1">
      <x:c r="A757" s="3" t="str">
        <x:v>Julho</x:v>
      </x:c>
      <x:c r="B757" s="3" t="str">
        <x:v>O&amp;M</x:v>
      </x:c>
      <x:c r="C757" s="3" t="str">
        <x:v>PRODUÇÃO</x:v>
      </x:c>
      <x:c r="D757" s="3" t="str">
        <x:v>5023000186</x:v>
      </x:c>
      <x:c r="E757" s="9" t="str">
        <x:v>RET TRAFO DT POSTE/PLATAF 3F LM</x:v>
      </x:c>
      <x:c r="F757" s="3" t="str">
        <x:v>UNIDADE</x:v>
      </x:c>
      <x:c r="G757" s="10" t="n">
        <x:v>1469</x:v>
      </x:c>
      <x:c r="H757" s="10" t="n">
        <x:f>IF(G757="","",G757/12)</x:f>
        <x:v>122.41666666666667</x:v>
      </x:c>
      <x:c r="I757" s="10" t="n">
        <x:v>81</x:v>
      </x:c>
      <x:c r="J757" s="10" t="n">
        <x:f>IF(H757="","",I757-H757)</x:f>
        <x:v>-41.41666666666667</x:v>
      </x:c>
      <x:c r="K757" s="11" t="n">
        <x:f>IF(H757&gt;0,I757/H757,"")</x:f>
        <x:v>0.6616746085772635</x:v>
      </x:c>
      <x:c r="L757" s="12" t="n">
        <x:v>183443.82</x:v>
      </x:c>
      <x:c r="M757" s="12" t="n">
        <x:v>121380.12</x:v>
      </x:c>
      <x:c r="N757" s="12" t="n">
        <x:f>M757-L757</x:f>
        <x:v>-62063.70000000001</x:v>
      </x:c>
      <x:c r="O757" s="3" t="str">
        <x:v>Anexo IX</x:v>
      </x:c>
    </x:row>
    <x:row r="758" ht="34" customHeight="1">
      <x:c r="A758" s="3" t="str">
        <x:v>Julho</x:v>
      </x:c>
      <x:c r="B758" s="3" t="str">
        <x:v>O&amp;M</x:v>
      </x:c>
      <x:c r="C758" s="3" t="str">
        <x:v>PRODUÇÃO</x:v>
      </x:c>
      <x:c r="D758" s="3" t="str">
        <x:v>5031200339</x:v>
      </x:c>
      <x:c r="E758" s="9" t="str">
        <x:v>TURMA LV RET POSTE ESTRUT PRIMARIA LV</x:v>
      </x:c>
      <x:c r="F758" s="3" t="str">
        <x:v>UNIDADE</x:v>
      </x:c>
      <x:c r="G758" s="10" t="n">
        <x:v>1988.6686083982447</x:v>
      </x:c>
      <x:c r="H758" s="10" t="n">
        <x:f>IF(G758="","",G758/12)</x:f>
        <x:v>165.72238403318707</x:v>
      </x:c>
      <x:c r="I758" s="10" t="n">
        <x:v>50</x:v>
      </x:c>
      <x:c r="J758" s="10" t="n">
        <x:f>IF(H758="","",I758-H758)</x:f>
        <x:v>-115.72238403318707</x:v>
      </x:c>
      <x:c r="K758" s="11" t="n">
        <x:f>IF(H758&gt;0,I758/H758,"")</x:f>
        <x:v>0.3017093936446579</x:v>
      </x:c>
      <x:c r="L758" s="12" t="n">
        <x:v>180249.61</x:v>
      </x:c>
      <x:c r="M758" s="12" t="n">
        <x:v>54383</x:v>
      </x:c>
      <x:c r="N758" s="12" t="n">
        <x:f>M758-L758</x:f>
        <x:v>-125866.60999999999</x:v>
      </x:c>
      <x:c r="O758" s="3" t="str">
        <x:v>Anexo IX</x:v>
      </x:c>
    </x:row>
    <x:row r="759" ht="34" customHeight="1">
      <x:c r="A759" s="3" t="str">
        <x:v>Julho</x:v>
      </x:c>
      <x:c r="B759" s="3" t="str">
        <x:v>O&amp;M</x:v>
      </x:c>
      <x:c r="C759" s="3" t="str">
        <x:v>PRODUÇÃO</x:v>
      </x:c>
      <x:c r="D759" s="3" t="str">
        <x:v>5035000058</x:v>
      </x:c>
      <x:c r="E759" s="9" t="str">
        <x:v>PODA ARV GRANDE PT &gt;=12M LAT 2GL PO LV</x:v>
      </x:c>
      <x:c r="F759" s="3" t="str">
        <x:v>UNIDADE</x:v>
      </x:c>
      <x:c r="G759" s="10" t="n">
        <x:v>7802.699685568456</x:v>
      </x:c>
      <x:c r="H759" s="10" t="n">
        <x:f>IF(G759="","",G759/12)</x:f>
        <x:v>650.2249737973713</x:v>
      </x:c>
      <x:c r="I759" s="10" t="n">
        <x:v>45</x:v>
      </x:c>
      <x:c r="J759" s="10" t="n">
        <x:f>IF(H759="","",I759-H759)</x:f>
        <x:v>-605.2249737973713</x:v>
      </x:c>
      <x:c r="K759" s="11" t="n">
        <x:f>IF(H759&gt;0,I759/H759,"")</x:f>
        <x:v>0.06920681581514168</x:v>
      </x:c>
      <x:c r="L759" s="12" t="n">
        <x:v>177921.06</x:v>
      </x:c>
      <x:c r="M759" s="12" t="n">
        <x:v>12313.35</x:v>
      </x:c>
      <x:c r="N759" s="12" t="n">
        <x:f>M759-L759</x:f>
        <x:v>-165607.71</x:v>
      </x:c>
      <x:c r="O759" s="3" t="str">
        <x:v>Anexo IX</x:v>
      </x:c>
    </x:row>
    <x:row r="760" ht="34" customHeight="1">
      <x:c r="A760" s="3" t="str">
        <x:v>Julho</x:v>
      </x:c>
      <x:c r="B760" s="3" t="str">
        <x:v>O&amp;M</x:v>
      </x:c>
      <x:c r="C760" s="3" t="str">
        <x:v>PRODUÇÃO</x:v>
      </x:c>
      <x:c r="D760" s="3" t="str">
        <x:v>5035000065</x:v>
      </x:c>
      <x:c r="E760" s="9" t="str">
        <x:v>PODA ARV&gt;6&lt;12M REDE BT CENTRAL 2MC PO LV</x:v>
      </x:c>
      <x:c r="F760" s="3" t="str">
        <x:v>UNIDADE</x:v>
      </x:c>
      <x:c r="G760" s="10" t="n">
        <x:v>2952.690665430245</x:v>
      </x:c>
      <x:c r="H760" s="10" t="n">
        <x:f>IF(G760="","",G760/12)</x:f>
        <x:v>246.05755545252043</x:v>
      </x:c>
      <x:c r="I760" s="10" t="n">
        <x:v>43</x:v>
      </x:c>
      <x:c r="J760" s="10" t="n">
        <x:f>IF(H760="","",I760-H760)</x:f>
        <x:v>-203.05755545252043</x:v>
      </x:c>
      <x:c r="K760" s="11" t="n">
        <x:f>IF(H760&gt;0,I760/H760,"")</x:f>
        <x:v>0.17475586116800762</x:v>
      </x:c>
      <x:c r="L760" s="12" t="n">
        <x:v>174329.32</x:v>
      </x:c>
      <x:c r="M760" s="12" t="n">
        <x:v>30465.07</x:v>
      </x:c>
      <x:c r="N760" s="12" t="n">
        <x:f>M760-L760</x:f>
        <x:v>-143864.25</x:v>
      </x:c>
      <x:c r="O760" s="3" t="str">
        <x:v>Anexo IX</x:v>
      </x:c>
    </x:row>
    <x:row r="761" ht="34" customHeight="1">
      <x:c r="A761" s="3" t="str">
        <x:v>Julho</x:v>
      </x:c>
      <x:c r="B761" s="3" t="str">
        <x:v>O&amp;M</x:v>
      </x:c>
      <x:c r="C761" s="3" t="str">
        <x:v>PRODUÇÃO</x:v>
      </x:c>
      <x:c r="D761" s="3" t="str">
        <x:v>5022000237</x:v>
      </x:c>
      <x:c r="E761" s="9" t="str">
        <x:v>RET COND NU ALUMINIO &lt;= 1/0 LM</x:v>
      </x:c>
      <x:c r="F761" s="3" t="str">
        <x:v>METRO</x:v>
      </x:c>
      <x:c r="G761" s="10" t="n">
        <x:v>698150</x:v>
      </x:c>
      <x:c r="H761" s="10" t="n">
        <x:f>IF(G761="","",G761/12)</x:f>
        <x:v>58179.166666666664</x:v>
      </x:c>
      <x:c r="I761" s="10" t="n">
        <x:v>43601</x:v>
      </x:c>
      <x:c r="J761" s="10" t="n">
        <x:f>IF(H761="","",I761-H761)</x:f>
        <x:v>-14578.166666666664</x:v>
      </x:c>
      <x:c r="K761" s="11" t="n">
        <x:f>IF(H761&gt;0,I761/H761,"")</x:f>
        <x:v>0.7494263410441883</x:v>
      </x:c>
      <x:c r="L761" s="12" t="n">
        <x:v>160574.5</x:v>
      </x:c>
      <x:c r="M761" s="12" t="n">
        <x:v>120338.76</x:v>
      </x:c>
      <x:c r="N761" s="12" t="n">
        <x:f>M761-L761</x:f>
        <x:v>-40235.740000000005</x:v>
      </x:c>
      <x:c r="O761" s="3" t="str">
        <x:v>Anexo IX</x:v>
      </x:c>
    </x:row>
    <x:row r="762" ht="34" customHeight="1">
      <x:c r="A762" s="3" t="str">
        <x:v>Julho</x:v>
      </x:c>
      <x:c r="B762" s="3" t="str">
        <x:v>O&amp;M</x:v>
      </x:c>
      <x:c r="C762" s="3" t="str">
        <x:v>PRODUÇÃO</x:v>
      </x:c>
      <x:c r="D762" s="3" t="str">
        <x:v>5021000133</x:v>
      </x:c>
      <x:c r="E762" s="9" t="str">
        <x:v>INST ESTR PRI 2/3F SUS/PAS DP CRUZ DP LM</x:v>
      </x:c>
      <x:c r="F762" s="3" t="str">
        <x:v>CONJUNTO</x:v>
      </x:c>
      <x:c r="G762" s="10" t="n">
        <x:v>1948.58248078913</x:v>
      </x:c>
      <x:c r="H762" s="10" t="n">
        <x:f>IF(G762="","",G762/12)</x:f>
        <x:v>162.38187339909416</x:v>
      </x:c>
      <x:c r="I762" s="10" t="n">
        <x:v>17</x:v>
      </x:c>
      <x:c r="J762" s="10" t="n">
        <x:f>IF(H762="","",I762-H762)</x:f>
        <x:v>-145.38187339909416</x:v>
      </x:c>
      <x:c r="K762" s="11" t="n">
        <x:f>IF(H762&gt;0,I762/H762,"")</x:f>
        <x:v>0.10469148830558346</x:v>
      </x:c>
      <x:c r="L762" s="12" t="n">
        <x:v>154451.14</x:v>
      </x:c>
      <x:c r="M762" s="12" t="n">
        <x:v>16169.72</x:v>
      </x:c>
      <x:c r="N762" s="12" t="n">
        <x:f>M762-L762</x:f>
        <x:v>-138281.42</x:v>
      </x:c>
      <x:c r="O762" s="3" t="str">
        <x:v>Anexo IX</x:v>
      </x:c>
    </x:row>
    <x:row r="763" ht="34" customHeight="1">
      <x:c r="A763" s="3" t="str">
        <x:v>Julho</x:v>
      </x:c>
      <x:c r="B763" s="3" t="str">
        <x:v>O&amp;M</x:v>
      </x:c>
      <x:c r="C763" s="3" t="str">
        <x:v>PRODUÇÃO</x:v>
      </x:c>
      <x:c r="D763" s="3" t="str">
        <x:v>5021000132</x:v>
      </x:c>
      <x:c r="E763" s="9" t="str">
        <x:v>RET ESTR PRI 2/3F SUS/PAS SP CRUZ SP LM</x:v>
      </x:c>
      <x:c r="F763" s="3" t="str">
        <x:v>CONJUNTO</x:v>
      </x:c>
      <x:c r="G763" s="10" t="n">
        <x:v>3678.266039248256</x:v>
      </x:c>
      <x:c r="H763" s="10" t="n">
        <x:f>IF(G763="","",G763/12)</x:f>
        <x:v>306.5221699373547</x:v>
      </x:c>
      <x:c r="I763" s="10" t="n">
        <x:v>292</x:v>
      </x:c>
      <x:c r="J763" s="10" t="n">
        <x:f>IF(H763="","",I763-H763)</x:f>
        <x:v>-14.522169937354704</x:v>
      </x:c>
      <x:c r="K763" s="11" t="n">
        <x:f>IF(H763&gt;0,I763/H763,"")</x:f>
        <x:v>0.952622774593033</x:v>
      </x:c>
      <x:c r="L763" s="12" t="n">
        <x:v>150005.82</x:v>
      </x:c>
      <x:c r="M763" s="12" t="n">
        <x:v>142898.96</x:v>
      </x:c>
      <x:c r="N763" s="12" t="n">
        <x:f>M763-L763</x:f>
        <x:v>-7106.860000000015</x:v>
      </x:c>
      <x:c r="O763" s="3" t="str">
        <x:v>Anexo IX</x:v>
      </x:c>
    </x:row>
    <x:row r="764" ht="34" customHeight="1">
      <x:c r="A764" s="3" t="str">
        <x:v>Julho</x:v>
      </x:c>
      <x:c r="B764" s="3" t="str">
        <x:v>O&amp;M</x:v>
      </x:c>
      <x:c r="C764" s="3" t="str">
        <x:v>PRODUÇÃO</x:v>
      </x:c>
      <x:c r="D764" s="3" t="str">
        <x:v>5025300400</x:v>
      </x:c>
      <x:c r="E764" s="9" t="str">
        <x:v>INST ESPACADOR LOSANGULAR RDC LM</x:v>
      </x:c>
      <x:c r="F764" s="3" t="str">
        <x:v>CONJUNTO</x:v>
      </x:c>
      <x:c r="G764" s="10" t="n">
        <x:v>6291.57242513372</x:v>
      </x:c>
      <x:c r="H764" s="10" t="n">
        <x:f>IF(G764="","",G764/12)</x:f>
        <x:v>524.2977020944767</x:v>
      </x:c>
      <x:c r="I764" s="10" t="n">
        <x:v>4</x:v>
      </x:c>
      <x:c r="J764" s="10" t="n">
        <x:f>IF(H764="","",I764-H764)</x:f>
        <x:v>-520.2977020944767</x:v>
      </x:c>
      <x:c r="K764" s="11" t="n">
        <x:f>IF(H764&gt;0,I764/H764,"")</x:f>
        <x:v>0.007629253349806239</x:v>
      </x:c>
      <x:c r="L764" s="12" t="n">
        <x:v>144727.14</x:v>
      </x:c>
      <x:c r="M764" s="12" t="n">
        <x:v>1104.16</x:v>
      </x:c>
      <x:c r="N764" s="12" t="n">
        <x:f>M764-L764</x:f>
        <x:v>-143622.98</x:v>
      </x:c>
      <x:c r="O764" s="3" t="str">
        <x:v>Anexo IX</x:v>
      </x:c>
    </x:row>
    <x:row r="765" ht="34" customHeight="1">
      <x:c r="A765" s="3" t="str">
        <x:v>Julho</x:v>
      </x:c>
      <x:c r="B765" s="3" t="str">
        <x:v>O&amp;M</x:v>
      </x:c>
      <x:c r="C765" s="3" t="str">
        <x:v>PRODUÇÃO</x:v>
      </x:c>
      <x:c r="D765" s="3" t="str">
        <x:v>5033000296</x:v>
      </x:c>
      <x:c r="E765" s="9" t="str">
        <x:v>INST CHAVE FACA LV</x:v>
      </x:c>
      <x:c r="F765" s="3" t="str">
        <x:v>UNIDADE</x:v>
      </x:c>
      <x:c r="G765" s="10" t="n">
        <x:v>4487</x:v>
      </x:c>
      <x:c r="H765" s="10" t="n">
        <x:f>IF(G765="","",G765/12)</x:f>
        <x:v>373.9166666666667</x:v>
      </x:c>
      <x:c r="I765" s="10" t="n">
        <x:v>77</x:v>
      </x:c>
      <x:c r="J765" s="10" t="n">
        <x:f>IF(H765="","",I765-H765)</x:f>
        <x:v>-296.9166666666667</x:v>
      </x:c>
      <x:c r="K765" s="11" t="n">
        <x:f>IF(H765&gt;0,I765/H765,"")</x:f>
        <x:v>0.20592823712948516</x:v>
      </x:c>
      <x:c r="L765" s="12" t="n">
        <x:v>142342.6</x:v>
      </x:c>
      <x:c r="M765" s="12" t="n">
        <x:v>29312.36</x:v>
      </x:c>
      <x:c r="N765" s="12" t="n">
        <x:f>M765-L765</x:f>
        <x:v>-113030.24</x:v>
      </x:c>
      <x:c r="O765" s="3" t="str">
        <x:v>Anexo IX</x:v>
      </x:c>
    </x:row>
    <x:row r="766" ht="34" customHeight="1">
      <x:c r="A766" s="3" t="str">
        <x:v>Julho</x:v>
      </x:c>
      <x:c r="B766" s="3" t="str">
        <x:v>O&amp;M</x:v>
      </x:c>
      <x:c r="C766" s="3" t="str">
        <x:v>PRODUÇÃO</x:v>
      </x:c>
      <x:c r="D766" s="3" t="str">
        <x:v>5033000293</x:v>
      </x:c>
      <x:c r="E766" s="9" t="str">
        <x:v>RET CHAVE FUSIVEL 15/25KV LV</x:v>
      </x:c>
      <x:c r="F766" s="3" t="str">
        <x:v>UNIDADE</x:v>
      </x:c>
      <x:c r="G766" s="10" t="n">
        <x:v>4901.2266666666665</x:v>
      </x:c>
      <x:c r="H766" s="10" t="n">
        <x:f>IF(G766="","",G766/12)</x:f>
        <x:v>408.43555555555554</x:v>
      </x:c>
      <x:c r="I766" s="10" t="n">
        <x:v>50</x:v>
      </x:c>
      <x:c r="J766" s="10" t="n">
        <x:f>IF(H766="","",I766-H766)</x:f>
        <x:v>-358.43555555555554</x:v>
      </x:c>
      <x:c r="K766" s="11" t="n">
        <x:f>IF(H766&gt;0,I766/H766,"")</x:f>
        <x:v>0.12241833336960543</x:v>
      </x:c>
      <x:c r="L766" s="12" t="n">
        <x:v>138312.62</x:v>
      </x:c>
      <x:c r="M766" s="12" t="n">
        <x:v>16932</x:v>
      </x:c>
      <x:c r="N766" s="12" t="n">
        <x:f>M766-L766</x:f>
        <x:v>-121380.62</x:v>
      </x:c>
      <x:c r="O766" s="3" t="str">
        <x:v>Anexo IX</x:v>
      </x:c>
    </x:row>
    <x:row r="767" ht="34" customHeight="1">
      <x:c r="A767" s="3" t="str">
        <x:v>Julho</x:v>
      </x:c>
      <x:c r="B767" s="3" t="str">
        <x:v>O&amp;M</x:v>
      </x:c>
      <x:c r="C767" s="3" t="str">
        <x:v>PRODUÇÃO</x:v>
      </x:c>
      <x:c r="D767" s="3" t="str">
        <x:v>5025300385</x:v>
      </x:c>
      <x:c r="E767" s="9" t="str">
        <x:v>INST ESPACADOR/AFASTADOR REDE PRI/SEC LM</x:v>
      </x:c>
      <x:c r="F767" s="3" t="str">
        <x:v>CONJUNTO</x:v>
      </x:c>
      <x:c r="G767" s="10" t="n">
        <x:v>5813.333333333333</x:v>
      </x:c>
      <x:c r="H767" s="10" t="n">
        <x:f>IF(G767="","",G767/12)</x:f>
        <x:v>484.4444444444444</x:v>
      </x:c>
      <x:c r="I767" s="10" t="n">
        <x:v>356</x:v>
      </x:c>
      <x:c r="J767" s="10" t="n">
        <x:f>IF(H767="","",I767-H767)</x:f>
        <x:v>-128.4444444444444</x:v>
      </x:c>
      <x:c r="K767" s="11" t="n">
        <x:f>IF(H767&gt;0,I767/H767,"")</x:f>
        <x:v>0.7348623853211009</x:v>
      </x:c>
      <x:c r="L767" s="12" t="n">
        <x:v>133726.04</x:v>
      </x:c>
      <x:c r="M767" s="12" t="n">
        <x:v>98270.24</x:v>
      </x:c>
      <x:c r="N767" s="12" t="n">
        <x:f>M767-L767</x:f>
        <x:v>-35455.8</x:v>
      </x:c>
      <x:c r="O767" s="3" t="str">
        <x:v>Anexo IX</x:v>
      </x:c>
    </x:row>
    <x:row r="768" ht="34" customHeight="1">
      <x:c r="A768" s="3" t="str">
        <x:v>Julho</x:v>
      </x:c>
      <x:c r="B768" s="3" t="str">
        <x:v>O&amp;M</x:v>
      </x:c>
      <x:c r="C768" s="3" t="str">
        <x:v>PRODUÇÃO</x:v>
      </x:c>
      <x:c r="D768" s="3" t="str">
        <x:v>5022200033</x:v>
      </x:c>
      <x:c r="E768" s="9" t="str">
        <x:v>INST ATERRAMENTO COMPL 1HASTE LM</x:v>
      </x:c>
      <x:c r="F768" s="3" t="str">
        <x:v>CONJUNTO</x:v>
      </x:c>
      <x:c r="G768" s="10" t="n">
        <x:v>2021.1624003022887</x:v>
      </x:c>
      <x:c r="H768" s="10" t="n">
        <x:f>IF(G768="","",G768/12)</x:f>
        <x:v>168.43020002519071</x:v>
      </x:c>
      <x:c r="I768" s="10" t="n">
        <x:v>158</x:v>
      </x:c>
      <x:c r="J768" s="10" t="n">
        <x:f>IF(H768="","",I768-H768)</x:f>
        <x:v>-10.430200025190715</x:v>
      </x:c>
      <x:c r="K768" s="11" t="n">
        <x:f>IF(H768&gt;0,I768/H768,"")</x:f>
        <x:v>0.938074050712813</x:v>
      </x:c>
      <x:c r="L768" s="12" t="n">
        <x:v>110522.21</x:v>
      </x:c>
      <x:c r="M768" s="12" t="n">
        <x:v>103678.02</x:v>
      </x:c>
      <x:c r="N768" s="12" t="n">
        <x:f>M768-L768</x:f>
        <x:v>-6844.190000000002</x:v>
      </x:c>
      <x:c r="O768" s="3" t="str">
        <x:v>Anexo IX</x:v>
      </x:c>
    </x:row>
    <x:row r="769" ht="34" customHeight="1">
      <x:c r="A769" s="3" t="str">
        <x:v>Julho</x:v>
      </x:c>
      <x:c r="B769" s="3" t="str">
        <x:v>O&amp;M</x:v>
      </x:c>
      <x:c r="C769" s="3" t="str">
        <x:v>PRODUÇÃO</x:v>
      </x:c>
      <x:c r="D769" s="3" t="str">
        <x:v>5023000184</x:v>
      </x:c>
      <x:c r="E769" s="9" t="str">
        <x:v>INST TRAFO DT POSTE/PLATAF 1/2F LM</x:v>
      </x:c>
      <x:c r="F769" s="3" t="str">
        <x:v>UNIDADE</x:v>
      </x:c>
      <x:c r="G769" s="10" t="n">
        <x:v>1140</x:v>
      </x:c>
      <x:c r="H769" s="10" t="n">
        <x:f>IF(G769="","",G769/12)</x:f>
        <x:v>95</x:v>
      </x:c>
      <x:c r="I769" s="10" t="n">
        <x:v>13</x:v>
      </x:c>
      <x:c r="J769" s="10" t="n">
        <x:f>IF(H769="","",I769-H769)</x:f>
        <x:v>-82</x:v>
      </x:c>
      <x:c r="K769" s="11" t="n">
        <x:f>IF(H769&gt;0,I769/H769,"")</x:f>
        <x:v>0.1368421052631579</x:v>
      </x:c>
      <x:c r="L769" s="12" t="n">
        <x:v>104896.15</x:v>
      </x:c>
      <x:c r="M769" s="12" t="n">
        <x:v>14354.21</x:v>
      </x:c>
      <x:c r="N769" s="12" t="n">
        <x:f>M769-L769</x:f>
        <x:v>-90541.94</x:v>
      </x:c>
      <x:c r="O769" s="3" t="str">
        <x:v>Anexo IX</x:v>
      </x:c>
    </x:row>
    <x:row r="770" ht="34" customHeight="1">
      <x:c r="A770" s="3" t="str">
        <x:v>Julho</x:v>
      </x:c>
      <x:c r="B770" s="3" t="str">
        <x:v>O&amp;M</x:v>
      </x:c>
      <x:c r="C770" s="3" t="str">
        <x:v>PRODUÇÃO</x:v>
      </x:c>
      <x:c r="D770" s="3" t="str">
        <x:v>5025300103</x:v>
      </x:c>
      <x:c r="E770" s="9" t="str">
        <x:v>INST ILUMINACAO PUBLICA LM</x:v>
      </x:c>
      <x:c r="F770" s="3" t="str">
        <x:v>CONJUNTO</x:v>
      </x:c>
      <x:c r="G770" s="10" t="n">
        <x:v>2500</x:v>
      </x:c>
      <x:c r="H770" s="10" t="n">
        <x:f>IF(G770="","",G770/12)</x:f>
        <x:v>208.33333333333334</x:v>
      </x:c>
      <x:c r="I770" s="10" t="n">
        <x:v>422</x:v>
      </x:c>
      <x:c r="J770" s="10" t="n">
        <x:f>IF(H770="","",I770-H770)</x:f>
        <x:v>213.66666666666666</x:v>
      </x:c>
      <x:c r="K770" s="11" t="n">
        <x:f>IF(H770&gt;0,I770/H770,"")</x:f>
        <x:v>2.0256</x:v>
      </x:c>
      <x:c r="L770" s="12" t="n">
        <x:v>103104.17</x:v>
      </x:c>
      <x:c r="M770" s="12" t="n">
        <x:v>208847.8</x:v>
      </x:c>
      <x:c r="N770" s="12" t="n">
        <x:f>M770-L770</x:f>
        <x:v>105743.62999999999</x:v>
      </x:c>
      <x:c r="O770" s="3" t="str">
        <x:v>Anexo IX</x:v>
      </x:c>
    </x:row>
    <x:row r="771" ht="34" customHeight="1">
      <x:c r="A771" s="3" t="str">
        <x:v>Julho</x:v>
      </x:c>
      <x:c r="B771" s="3" t="str">
        <x:v>O&amp;M</x:v>
      </x:c>
      <x:c r="C771" s="3" t="str">
        <x:v>PRODUÇÃO</x:v>
      </x:c>
      <x:c r="D771" s="3" t="str">
        <x:v>5025300172</x:v>
      </x:c>
      <x:c r="E771" s="9" t="str">
        <x:v>INST CHAVE FUSIVEL 15/25KV LM</x:v>
      </x:c>
      <x:c r="F771" s="3" t="str">
        <x:v>UNIDADE</x:v>
      </x:c>
      <x:c r="G771" s="10" t="n">
        <x:v>2766.9218458767186</x:v>
      </x:c>
      <x:c r="H771" s="10" t="n">
        <x:f>IF(G771="","",G771/12)</x:f>
        <x:v>230.57682048972654</x:v>
      </x:c>
      <x:c r="I771" s="10" t="n">
        <x:v>152</x:v>
      </x:c>
      <x:c r="J771" s="10" t="n">
        <x:f>IF(H771="","",I771-H771)</x:f>
        <x:v>-78.57682048972654</x:v>
      </x:c>
      <x:c r="K771" s="11" t="n">
        <x:f>IF(H771&gt;0,I771/H771,"")</x:f>
        <x:v>0.6592163066398621</x:v>
      </x:c>
      <x:c r="L771" s="12" t="n">
        <x:v>102293.1</x:v>
      </x:c>
      <x:c r="M771" s="12" t="n">
        <x:v>67433.28</x:v>
      </x:c>
      <x:c r="N771" s="12" t="n">
        <x:f>M771-L771</x:f>
        <x:v>-34859.82000000001</x:v>
      </x:c>
      <x:c r="O771" s="3" t="str">
        <x:v>Anexo IX</x:v>
      </x:c>
    </x:row>
    <x:row r="772" ht="34" customHeight="1">
      <x:c r="A772" s="3" t="str">
        <x:v>Julho</x:v>
      </x:c>
      <x:c r="B772" s="3" t="str">
        <x:v>O&amp;M</x:v>
      </x:c>
      <x:c r="C772" s="3" t="str">
        <x:v>PRODUÇÃO</x:v>
      </x:c>
      <x:c r="D772" s="3" t="str">
        <x:v>5035000057</x:v>
      </x:c>
      <x:c r="E772" s="9" t="str">
        <x:v>PODA ARV GRANDE PT &gt;=12M ELEV 2GE PO LV</x:v>
      </x:c>
      <x:c r="F772" s="3" t="str">
        <x:v>UNIDADE</x:v>
      </x:c>
      <x:c r="G772" s="10" t="n">
        <x:v>3537.702057724768</x:v>
      </x:c>
      <x:c r="H772" s="10" t="n">
        <x:f>IF(G772="","",G772/12)</x:f>
        <x:v>294.8085048103973</x:v>
      </x:c>
      <x:c r="I772" s="10" t="n">
        <x:v>9</x:v>
      </x:c>
      <x:c r="J772" s="10" t="n">
        <x:f>IF(H772="","",I772-H772)</x:f>
        <x:v>-285.8085048103973</x:v>
      </x:c>
      <x:c r="K772" s="11" t="n">
        <x:f>IF(H772&gt;0,I772/H772,"")</x:f>
        <x:v>0.030528291596567902</x:v>
      </x:c>
      <x:c r="L772" s="12" t="n">
        <x:v>96511.46</x:v>
      </x:c>
      <x:c r="M772" s="12" t="n">
        <x:v>2946.33</x:v>
      </x:c>
      <x:c r="N772" s="12" t="n">
        <x:f>M772-L772</x:f>
        <x:v>-93565.13</x:v>
      </x:c>
      <x:c r="O772" s="3" t="str">
        <x:v>Anexo IX</x:v>
      </x:c>
    </x:row>
    <x:row r="773" ht="34" customHeight="1">
      <x:c r="A773" s="3" t="str">
        <x:v>Julho</x:v>
      </x:c>
      <x:c r="B773" s="3" t="str">
        <x:v>O&amp;M</x:v>
      </x:c>
      <x:c r="C773" s="3" t="str">
        <x:v>PRODUÇÃO</x:v>
      </x:c>
      <x:c r="D773" s="3" t="str">
        <x:v>5031300110</x:v>
      </x:c>
      <x:c r="E773" s="9" t="str">
        <x:v>INST ISOLADOR PINO/PILAR LV</x:v>
      </x:c>
      <x:c r="F773" s="3" t="str">
        <x:v>UNIDADE</x:v>
      </x:c>
      <x:c r="G773" s="10" t="n">
        <x:v>3549.239999999999</x:v>
      </x:c>
      <x:c r="H773" s="10" t="n">
        <x:f>IF(G773="","",G773/12)</x:f>
        <x:v>295.7699999999999</x:v>
      </x:c>
      <x:c r="I773" s="10" t="n">
        <x:v>84</x:v>
      </x:c>
      <x:c r="J773" s="10" t="n">
        <x:f>IF(H773="","",I773-H773)</x:f>
        <x:v>-211.76999999999992</x:v>
      </x:c>
      <x:c r="K773" s="11" t="n">
        <x:f>IF(H773&gt;0,I773/H773,"")</x:f>
        <x:v>0.28400446292727466</x:v>
      </x:c>
      <x:c r="L773" s="12" t="n">
        <x:v>96240.6</x:v>
      </x:c>
      <x:c r="M773" s="12" t="n">
        <x:v>27332.76</x:v>
      </x:c>
      <x:c r="N773" s="12" t="n">
        <x:f>M773-L773</x:f>
        <x:v>-68907.84000000001</x:v>
      </x:c>
      <x:c r="O773" s="3" t="str">
        <x:v>Anexo IX</x:v>
      </x:c>
    </x:row>
    <x:row r="774" ht="34" customHeight="1">
      <x:c r="A774" s="3" t="str">
        <x:v>Julho</x:v>
      </x:c>
      <x:c r="B774" s="3" t="str">
        <x:v>O&amp;M</x:v>
      </x:c>
      <x:c r="C774" s="3" t="str">
        <x:v>PRODUÇÃO</x:v>
      </x:c>
      <x:c r="D774" s="3" t="str">
        <x:v>5025300143</x:v>
      </x:c>
      <x:c r="E774" s="9" t="str">
        <x:v>INST ESTR CP TRAFO DT 1F FN LM</x:v>
      </x:c>
      <x:c r="F774" s="3" t="str">
        <x:v>CONJUNTO</x:v>
      </x:c>
      <x:c r="G774" s="10" t="n">
        <x:v>566.9856702047307</x:v>
      </x:c>
      <x:c r="H774" s="10" t="n">
        <x:f>IF(G774="","",G774/12)</x:f>
        <x:v>47.24880585039423</x:v>
      </x:c>
      <x:c r="I774" s="10" t="n">
        <x:v>57</x:v>
      </x:c>
      <x:c r="J774" s="10" t="n">
        <x:f>IF(H774="","",I774-H774)</x:f>
        <x:v>9.751194149605773</x:v>
      </x:c>
      <x:c r="K774" s="11" t="n">
        <x:f>IF(H774&gt;0,I774/H774,"")</x:f>
        <x:v>1.2063796951923265</x:v>
      </x:c>
      <x:c r="L774" s="12" t="n">
        <x:v>86951.03</x:v>
      </x:c>
      <x:c r="M774" s="12" t="n">
        <x:v>104895.96</x:v>
      </x:c>
      <x:c r="N774" s="12" t="n">
        <x:f>M774-L774</x:f>
        <x:v>17944.930000000008</x:v>
      </x:c>
      <x:c r="O774" s="3" t="str">
        <x:v>Anexo IX</x:v>
      </x:c>
    </x:row>
    <x:row r="775" ht="34" customHeight="1">
      <x:c r="A775" s="3" t="str">
        <x:v>Julho</x:v>
      </x:c>
      <x:c r="B775" s="3" t="str">
        <x:v>O&amp;M</x:v>
      </x:c>
      <x:c r="C775" s="3" t="str">
        <x:v>PRODUÇÃO</x:v>
      </x:c>
      <x:c r="D775" s="3" t="str">
        <x:v>5024000085</x:v>
      </x:c>
      <x:c r="E775" s="9" t="str">
        <x:v>INST CONEXAO RAMAL DE CONEXAO LM</x:v>
      </x:c>
      <x:c r="F775" s="3" t="str">
        <x:v>UNIDADE</x:v>
      </x:c>
      <x:c r="G775" s="10" t="n">
        <x:v>12845</x:v>
      </x:c>
      <x:c r="H775" s="10" t="n">
        <x:f>IF(G775="","",G775/12)</x:f>
        <x:v>1070.4166666666667</x:v>
      </x:c>
      <x:c r="I775" s="10" t="n">
        <x:v>1300</x:v>
      </x:c>
      <x:c r="J775" s="10" t="n">
        <x:f>IF(H775="","",I775-H775)</x:f>
        <x:v>229.58333333333326</x:v>
      </x:c>
      <x:c r="K775" s="11" t="n">
        <x:f>IF(H775&gt;0,I775/H775,"")</x:f>
        <x:v>1.2144803425457376</x:v>
      </x:c>
      <x:c r="L775" s="12" t="n">
        <x:v>81191.1</x:v>
      </x:c>
      <x:c r="M775" s="12" t="n">
        <x:v>98605</x:v>
      </x:c>
      <x:c r="N775" s="12" t="n">
        <x:f>M775-L775</x:f>
        <x:v>17413.899999999994</x:v>
      </x:c>
      <x:c r="O775" s="3" t="str">
        <x:v>Anexo IX</x:v>
      </x:c>
    </x:row>
    <x:row r="776" ht="34" customHeight="1">
      <x:c r="A776" s="3" t="str">
        <x:v>Julho</x:v>
      </x:c>
      <x:c r="B776" s="3" t="str">
        <x:v>O&amp;M</x:v>
      </x:c>
      <x:c r="C776" s="3" t="str">
        <x:v>PRODUÇÃO</x:v>
      </x:c>
      <x:c r="D776" s="3" t="str">
        <x:v>5024000065</x:v>
      </x:c>
      <x:c r="E776" s="9" t="str">
        <x:v>RET RAMAL DE CONEXAO CONC/MULTIPLEX LM</x:v>
      </x:c>
      <x:c r="F776" s="3" t="str">
        <x:v>UNIDADE</x:v>
      </x:c>
      <x:c r="G776" s="10" t="n">
        <x:v>2746.074492280301</x:v>
      </x:c>
      <x:c r="H776" s="10" t="n">
        <x:f>IF(G776="","",G776/12)</x:f>
        <x:v>228.8395410233584</x:v>
      </x:c>
      <x:c r="I776" s="10" t="n">
        <x:v>61</x:v>
      </x:c>
      <x:c r="J776" s="10" t="n">
        <x:f>IF(H776="","",I776-H776)</x:f>
        <x:v>-167.8395410233584</x:v>
      </x:c>
      <x:c r="K776" s="11" t="n">
        <x:f>IF(H776&gt;0,I776/H776,"")</x:f>
        <x:v>0.26656232453190215</x:v>
      </x:c>
      <x:c r="L776" s="12" t="n">
        <x:v>80013.75</x:v>
      </x:c>
      <x:c r="M776" s="12" t="n">
        <x:v>21328.65</x:v>
      </x:c>
      <x:c r="N776" s="12" t="n">
        <x:f>M776-L776</x:f>
        <x:v>-58685.1</x:v>
      </x:c>
      <x:c r="O776" s="3" t="str">
        <x:v>Anexo IX</x:v>
      </x:c>
    </x:row>
    <x:row r="777" ht="34" customHeight="1">
      <x:c r="A777" s="3" t="str">
        <x:v>Julho</x:v>
      </x:c>
      <x:c r="B777" s="3" t="str">
        <x:v>O&amp;M</x:v>
      </x:c>
      <x:c r="C777" s="3" t="str">
        <x:v>PRODUÇÃO</x:v>
      </x:c>
      <x:c r="D777" s="3" t="str">
        <x:v>5020000093</x:v>
      </x:c>
      <x:c r="E777" s="9" t="str">
        <x:v>RET POSTE CONCRETO ATE 14M LM</x:v>
      </x:c>
      <x:c r="F777" s="3" t="str">
        <x:v>UNIDADE</x:v>
      </x:c>
      <x:c r="G777" s="10" t="n">
        <x:v>1366</x:v>
      </x:c>
      <x:c r="H777" s="10" t="n">
        <x:f>IF(G777="","",G777/12)</x:f>
        <x:v>113.83333333333333</x:v>
      </x:c>
      <x:c r="I777" s="10" t="n">
        <x:v>76</x:v>
      </x:c>
      <x:c r="J777" s="10" t="n">
        <x:f>IF(H777="","",I777-H777)</x:f>
        <x:v>-37.83333333333333</x:v>
      </x:c>
      <x:c r="K777" s="11" t="n">
        <x:f>IF(H777&gt;0,I777/H777,"")</x:f>
        <x:v>0.6676427525622255</x:v>
      </x:c>
      <x:c r="L777" s="12" t="n">
        <x:v>79305.41</x:v>
      </x:c>
      <x:c r="M777" s="12" t="n">
        <x:v>52947.68</x:v>
      </x:c>
      <x:c r="N777" s="12" t="n">
        <x:f>M777-L777</x:f>
        <x:v>-26357.730000000003</x:v>
      </x:c>
      <x:c r="O777" s="3" t="str">
        <x:v>Anexo IX</x:v>
      </x:c>
    </x:row>
    <x:row r="778" ht="34" customHeight="1">
      <x:c r="A778" s="3" t="str">
        <x:v>Julho</x:v>
      </x:c>
      <x:c r="B778" s="3" t="str">
        <x:v>O&amp;M</x:v>
      </x:c>
      <x:c r="C778" s="3" t="str">
        <x:v>PRODUÇÃO</x:v>
      </x:c>
      <x:c r="D778" s="3" t="str">
        <x:v>5021000158</x:v>
      </x:c>
      <x:c r="E778" s="9" t="str">
        <x:v>INST ESTR PRI RDC PASSANTE SIMPLES LM</x:v>
      </x:c>
      <x:c r="F778" s="3" t="str">
        <x:v>CONJUNTO</x:v>
      </x:c>
      <x:c r="G778" s="10" t="n">
        <x:v>1530.8893844609452</x:v>
      </x:c>
      <x:c r="H778" s="10" t="n">
        <x:f>IF(G778="","",G778/12)</x:f>
        <x:v>127.57411537174544</x:v>
      </x:c>
      <x:c r="I778" s="10" t="n">
        <x:v>125</x:v>
      </x:c>
      <x:c r="J778" s="10" t="n">
        <x:f>IF(H778="","",I778-H778)</x:f>
        <x:v>-2.5741153717454353</x:v>
      </x:c>
      <x:c r="K778" s="11" t="n">
        <x:f>IF(H778&gt;0,I778/H778,"")</x:f>
        <x:v>0.9798225888986604</x:v>
      </x:c>
      <x:c r="L778" s="12" t="n">
        <x:v>76703.94</x:v>
      </x:c>
      <x:c r="M778" s="12" t="n">
        <x:v>75156.25</x:v>
      </x:c>
      <x:c r="N778" s="12" t="n">
        <x:f>M778-L778</x:f>
        <x:v>-1547.6900000000023</x:v>
      </x:c>
      <x:c r="O778" s="3" t="str">
        <x:v>Anexo IX</x:v>
      </x:c>
    </x:row>
    <x:row r="779" ht="34" customHeight="1">
      <x:c r="A779" s="3" t="str">
        <x:v>Julho</x:v>
      </x:c>
      <x:c r="B779" s="3" t="str">
        <x:v>O&amp;M</x:v>
      </x:c>
      <x:c r="C779" s="3" t="str">
        <x:v>PRODUÇÃO</x:v>
      </x:c>
      <x:c r="D779" s="3" t="str">
        <x:v>5025300160</x:v>
      </x:c>
      <x:c r="E779" s="9" t="str">
        <x:v>INST PARA-RAIOS BT LM</x:v>
      </x:c>
      <x:c r="F779" s="3" t="str">
        <x:v>CONJUNTO</x:v>
      </x:c>
      <x:c r="G779" s="10" t="n">
        <x:v>2466.206475160908</x:v>
      </x:c>
      <x:c r="H779" s="10" t="n">
        <x:f>IF(G779="","",G779/12)</x:f>
        <x:v>205.517206263409</x:v>
      </x:c>
      <x:c r="I779" s="10" t="n">
        <x:v>7</x:v>
      </x:c>
      <x:c r="J779" s="10" t="n">
        <x:f>IF(H779="","",I779-H779)</x:f>
        <x:v>-198.517206263409</x:v>
      </x:c>
      <x:c r="K779" s="11" t="n">
        <x:f>IF(H779&gt;0,I779/H779,"")</x:f>
        <x:v>0.03406040850432825</x:v>
      </x:c>
      <x:c r="L779" s="12" t="n">
        <x:v>74508.21</x:v>
      </x:c>
      <x:c r="M779" s="12" t="n">
        <x:v>2537.78</x:v>
      </x:c>
      <x:c r="N779" s="12" t="n">
        <x:f>M779-L779</x:f>
        <x:v>-71970.43000000001</x:v>
      </x:c>
      <x:c r="O779" s="3" t="str">
        <x:v>Anexo IX</x:v>
      </x:c>
    </x:row>
    <x:row r="780" ht="34" customHeight="1">
      <x:c r="A780" s="3" t="str">
        <x:v>Julho</x:v>
      </x:c>
      <x:c r="B780" s="3" t="str">
        <x:v>O&amp;M</x:v>
      </x:c>
      <x:c r="C780" s="3" t="str">
        <x:v>PRODUÇÃO</x:v>
      </x:c>
      <x:c r="D780" s="3" t="str">
        <x:v>5020000099</x:v>
      </x:c>
      <x:c r="E780" s="9" t="str">
        <x:v>RET POSTE DE FIBRA 7 A 19M LM</x:v>
      </x:c>
      <x:c r="F780" s="3" t="str">
        <x:v>UNIDADE</x:v>
      </x:c>
      <x:c r="G780" s="10" t="n">
        <x:v>1366</x:v>
      </x:c>
      <x:c r="H780" s="10" t="n">
        <x:f>IF(G780="","",G780/12)</x:f>
        <x:v>113.83333333333333</x:v>
      </x:c>
      <x:c r="I780" s="10" t="n">
        <x:v>6</x:v>
      </x:c>
      <x:c r="J780" s="10" t="n">
        <x:f>IF(H780="","",I780-H780)</x:f>
        <x:v>-107.83333333333333</x:v>
      </x:c>
      <x:c r="K780" s="11" t="n">
        <x:f>IF(H780&gt;0,I780/H780,"")</x:f>
        <x:v>0.0527086383601757</x:v>
      </x:c>
      <x:c r="L780" s="12" t="n">
        <x:v>68187.31</x:v>
      </x:c>
      <x:c r="M780" s="12" t="n">
        <x:v>3594.06</x:v>
      </x:c>
      <x:c r="N780" s="12" t="n">
        <x:f>M780-L780</x:f>
        <x:v>-64593.25</x:v>
      </x:c>
      <x:c r="O780" s="3" t="str">
        <x:v>Anexo IX</x:v>
      </x:c>
    </x:row>
    <x:row r="781" ht="34" customHeight="1">
      <x:c r="A781" s="3" t="str">
        <x:v>Julho</x:v>
      </x:c>
      <x:c r="B781" s="3" t="str">
        <x:v>O&amp;M</x:v>
      </x:c>
      <x:c r="C781" s="3" t="str">
        <x:v>PRODUÇÃO</x:v>
      </x:c>
      <x:c r="D781" s="3" t="str">
        <x:v>5022000280</x:v>
      </x:c>
      <x:c r="E781" s="9" t="str">
        <x:v>INST CABO MENSAGEIRO RDC LM</x:v>
      </x:c>
      <x:c r="F781" s="3" t="str">
        <x:v>METRO</x:v>
      </x:c>
      <x:c r="G781" s="10" t="n">
        <x:v>122230</x:v>
      </x:c>
      <x:c r="H781" s="10" t="n">
        <x:f>IF(G781="","",G781/12)</x:f>
        <x:v>10185.833333333334</x:v>
      </x:c>
      <x:c r="I781" s="10" t="n">
        <x:v>5569</x:v>
      </x:c>
      <x:c r="J781" s="10" t="n">
        <x:f>IF(H781="","",I781-H781)</x:f>
        <x:v>-4616.833333333334</x:v>
      </x:c>
      <x:c r="K781" s="11" t="n">
        <x:f>IF(H781&gt;0,I781/H781,"")</x:f>
        <x:v>0.5467397529248138</x:v>
      </x:c>
      <x:c r="L781" s="12" t="n">
        <x:v>66920.93</x:v>
      </x:c>
      <x:c r="M781" s="12" t="n">
        <x:v>36588.33</x:v>
      </x:c>
      <x:c r="N781" s="12" t="n">
        <x:f>M781-L781</x:f>
        <x:v>-30332.59999999999</x:v>
      </x:c>
      <x:c r="O781" s="3" t="str">
        <x:v>Anexo IX</x:v>
      </x:c>
    </x:row>
    <x:row r="782" ht="34" customHeight="1">
      <x:c r="A782" s="3" t="str">
        <x:v>Julho</x:v>
      </x:c>
      <x:c r="B782" s="3" t="str">
        <x:v>O&amp;M</x:v>
      </x:c>
      <x:c r="C782" s="3" t="str">
        <x:v>PRODUÇÃO</x:v>
      </x:c>
      <x:c r="D782" s="3" t="str">
        <x:v>5033000318</x:v>
      </x:c>
      <x:c r="E782" s="9" t="str">
        <x:v>INST PARA-RAIOS MT LV</x:v>
      </x:c>
      <x:c r="F782" s="3" t="str">
        <x:v>UNIDADE</x:v>
      </x:c>
      <x:c r="G782" s="10" t="n">
        <x:v>2026</x:v>
      </x:c>
      <x:c r="H782" s="10" t="n">
        <x:f>IF(G782="","",G782/12)</x:f>
        <x:v>168.83333333333334</x:v>
      </x:c>
      <x:c r="I782" s="10" t="n">
        <x:v>61</x:v>
      </x:c>
      <x:c r="J782" s="10" t="n">
        <x:f>IF(H782="","",I782-H782)</x:f>
        <x:v>-107.83333333333334</x:v>
      </x:c>
      <x:c r="K782" s="11" t="n">
        <x:f>IF(H782&gt;0,I782/H782,"")</x:f>
        <x:v>0.3613030602171767</x:v>
      </x:c>
      <x:c r="L782" s="12" t="n">
        <x:v>65969.94</x:v>
      </x:c>
      <x:c r="M782" s="12" t="n">
        <x:v>23835.14</x:v>
      </x:c>
      <x:c r="N782" s="12" t="n">
        <x:f>M782-L782</x:f>
        <x:v>-42134.8</x:v>
      </x:c>
      <x:c r="O782" s="3" t="str">
        <x:v>Anexo IX</x:v>
      </x:c>
    </x:row>
    <x:row r="783" ht="34" customHeight="1">
      <x:c r="A783" s="3" t="str">
        <x:v>Julho</x:v>
      </x:c>
      <x:c r="B783" s="3" t="str">
        <x:v>O&amp;M</x:v>
      </x:c>
      <x:c r="C783" s="3" t="str">
        <x:v>PRODUÇÃO</x:v>
      </x:c>
      <x:c r="D783" s="3" t="str">
        <x:v>5025300173</x:v>
      </x:c>
      <x:c r="E783" s="9" t="str">
        <x:v>RET CHAVE FUSIVEL 15/25KV LM</x:v>
      </x:c>
      <x:c r="F783" s="3" t="str">
        <x:v>UNIDADE</x:v>
      </x:c>
      <x:c r="G783" s="10" t="n">
        <x:v>2220.015779867982</x:v>
      </x:c>
      <x:c r="H783" s="10" t="n">
        <x:f>IF(G783="","",G783/12)</x:f>
        <x:v>185.0013149889985</x:v>
      </x:c>
      <x:c r="I783" s="10" t="n">
        <x:v>105</x:v>
      </x:c>
      <x:c r="J783" s="10" t="n">
        <x:f>IF(H783="","",I783-H783)</x:f>
        <x:v>-80.0013149889985</x:v>
      </x:c>
      <x:c r="K783" s="11" t="n">
        <x:f>IF(H783&gt;0,I783/H783,"")</x:f>
        <x:v>0.5675635332983663</x:v>
      </x:c>
      <x:c r="L783" s="12" t="n">
        <x:v>61403.79</x:v>
      </x:c>
      <x:c r="M783" s="12" t="n">
        <x:v>34850.55</x:v>
      </x:c>
      <x:c r="N783" s="12" t="n">
        <x:f>M783-L783</x:f>
        <x:v>-26553.239999999998</x:v>
      </x:c>
      <x:c r="O783" s="3" t="str">
        <x:v>Anexo IX</x:v>
      </x:c>
    </x:row>
    <x:row r="784" ht="34" customHeight="1">
      <x:c r="A784" s="3" t="str">
        <x:v>Julho</x:v>
      </x:c>
      <x:c r="B784" s="3" t="str">
        <x:v>O&amp;M</x:v>
      </x:c>
      <x:c r="C784" s="3" t="str">
        <x:v>PRODUÇÃO</x:v>
      </x:c>
      <x:c r="D784" s="3" t="str">
        <x:v>5024000086</x:v>
      </x:c>
      <x:c r="E784" s="9" t="str">
        <x:v>RET CONEXAO RAMAL DE CONEXAO LM</x:v>
      </x:c>
      <x:c r="F784" s="3" t="str">
        <x:v>UNIDADE</x:v>
      </x:c>
      <x:c r="G784" s="10" t="n">
        <x:v>12845</x:v>
      </x:c>
      <x:c r="H784" s="10" t="n">
        <x:f>IF(G784="","",G784/12)</x:f>
        <x:v>1070.4166666666667</x:v>
      </x:c>
      <x:c r="I784" s="10" t="n">
        <x:v>1297</x:v>
      </x:c>
      <x:c r="J784" s="10" t="n">
        <x:f>IF(H784="","",I784-H784)</x:f>
        <x:v>226.58333333333326</x:v>
      </x:c>
      <x:c r="K784" s="11" t="n">
        <x:f>IF(H784&gt;0,I784/H784,"")</x:f>
        <x:v>1.2116776956014013</x:v>
      </x:c>
      <x:c r="L784" s="12" t="n">
        <x:v>60788.96</x:v>
      </x:c>
      <x:c r="M784" s="12" t="n">
        <x:v>73656.63</x:v>
      </x:c>
      <x:c r="N784" s="12" t="n">
        <x:f>M784-L784</x:f>
        <x:v>12867.670000000006</x:v>
      </x:c>
      <x:c r="O784" s="3" t="str">
        <x:v>Anexo IX</x:v>
      </x:c>
    </x:row>
    <x:row r="785" ht="34" customHeight="1">
      <x:c r="A785" s="3" t="str">
        <x:v>Julho</x:v>
      </x:c>
      <x:c r="B785" s="3" t="str">
        <x:v>O&amp;M</x:v>
      </x:c>
      <x:c r="C785" s="3" t="str">
        <x:v>PRODUÇÃO</x:v>
      </x:c>
      <x:c r="D785" s="3" t="str">
        <x:v>5025300176</x:v>
      </x:c>
      <x:c r="E785" s="9" t="str">
        <x:v>INST CHAVE FACA LM</x:v>
      </x:c>
      <x:c r="F785" s="3" t="str">
        <x:v>UNIDADE</x:v>
      </x:c>
      <x:c r="G785" s="10" t="n">
        <x:v>1619.7170862172163</x:v>
      </x:c>
      <x:c r="H785" s="10" t="n">
        <x:f>IF(G785="","",G785/12)</x:f>
        <x:v>134.9764238514347</x:v>
      </x:c>
      <x:c r="I785" s="10" t="n">
        <x:v>27</x:v>
      </x:c>
      <x:c r="J785" s="10" t="n">
        <x:f>IF(H785="","",I785-H785)</x:f>
        <x:v>-107.9764238514347</x:v>
      </x:c>
      <x:c r="K785" s="11" t="n">
        <x:f>IF(H785&gt;0,I785/H785,"")</x:f>
        <x:v>0.2000349337282654</x:v>
      </x:c>
      <x:c r="L785" s="12" t="n">
        <x:v>59880.94</x:v>
      </x:c>
      <x:c r="M785" s="12" t="n">
        <x:v>11978.28</x:v>
      </x:c>
      <x:c r="N785" s="12" t="n">
        <x:f>M785-L785</x:f>
        <x:v>-47902.66</x:v>
      </x:c>
      <x:c r="O785" s="3" t="str">
        <x:v>Anexo IX</x:v>
      </x:c>
    </x:row>
    <x:row r="786" ht="34" customHeight="1">
      <x:c r="A786" s="3" t="str">
        <x:v>Julho</x:v>
      </x:c>
      <x:c r="B786" s="3" t="str">
        <x:v>O&amp;M</x:v>
      </x:c>
      <x:c r="C786" s="3" t="str">
        <x:v>PRODUÇÃO</x:v>
      </x:c>
      <x:c r="D786" s="3" t="str">
        <x:v>5021000138</x:v>
      </x:c>
      <x:c r="E786" s="9" t="str">
        <x:v>RET ESTR PRI 2/3F ANC/AMA DP CRUZ DP LM</x:v>
      </x:c>
      <x:c r="F786" s="3" t="str">
        <x:v>CONJUNTO</x:v>
      </x:c>
      <x:c r="G786" s="10" t="n">
        <x:v>664.1408553833087</x:v>
      </x:c>
      <x:c r="H786" s="10" t="n">
        <x:f>IF(G786="","",G786/12)</x:f>
        <x:v>55.34507128194239</x:v>
      </x:c>
      <x:c r="I786" s="10" t="n">
        <x:v>35</x:v>
      </x:c>
      <x:c r="J786" s="10" t="n">
        <x:f>IF(H786="","",I786-H786)</x:f>
        <x:v>-20.34507128194239</x:v>
      </x:c>
      <x:c r="K786" s="11" t="n">
        <x:f>IF(H786&gt;0,I786/H786,"")</x:f>
        <x:v>0.6323959693122585</x:v>
      </x:c>
      <x:c r="L786" s="12" t="n">
        <x:v>58979.03</x:v>
      </x:c>
      <x:c r="M786" s="12" t="n">
        <x:v>37298.1</x:v>
      </x:c>
      <x:c r="N786" s="12" t="n">
        <x:f>M786-L786</x:f>
        <x:v>-21680.93</x:v>
      </x:c>
      <x:c r="O786" s="3" t="str">
        <x:v>Anexo IX</x:v>
      </x:c>
    </x:row>
    <x:row r="787" ht="34" customHeight="1">
      <x:c r="A787" s="3" t="str">
        <x:v>Julho</x:v>
      </x:c>
      <x:c r="B787" s="3" t="str">
        <x:v>O&amp;M</x:v>
      </x:c>
      <x:c r="C787" s="3" t="str">
        <x:v>PRODUÇÃO</x:v>
      </x:c>
      <x:c r="D787" s="3" t="str">
        <x:v>5020100055</x:v>
      </x:c>
      <x:c r="E787" s="9" t="str">
        <x:v>ABRIR CAVA ROCHA MACICA S/ EXPLOSIVO LM</x:v>
      </x:c>
      <x:c r="F787" s="3" t="str">
        <x:v>UNIDADE</x:v>
      </x:c>
      <x:c r="G787" s="10" t="n">
        <x:v>424</x:v>
      </x:c>
      <x:c r="H787" s="10" t="n">
        <x:f>IF(G787="","",G787/12)</x:f>
        <x:v>35.333333333333336</x:v>
      </x:c>
      <x:c r="I787" s="10" t="n">
        <x:v>2</x:v>
      </x:c>
      <x:c r="J787" s="10" t="n">
        <x:f>IF(H787="","",I787-H787)</x:f>
        <x:v>-33.333333333333336</x:v>
      </x:c>
      <x:c r="K787" s="11" t="n">
        <x:f>IF(H787&gt;0,I787/H787,"")</x:f>
        <x:v>0.056603773584905655</x:v>
      </x:c>
      <x:c r="L787" s="12" t="n">
        <x:v>58284.1</x:v>
      </x:c>
      <x:c r="M787" s="12" t="n">
        <x:v>3299.1</x:v>
      </x:c>
      <x:c r="N787" s="12" t="n">
        <x:f>M787-L787</x:f>
        <x:v>-54985</x:v>
      </x:c>
      <x:c r="O787" s="3" t="str">
        <x:v>Anexo IX</x:v>
      </x:c>
    </x:row>
    <x:row r="788" ht="34" customHeight="1">
      <x:c r="A788" s="3" t="str">
        <x:v>Julho</x:v>
      </x:c>
      <x:c r="B788" s="3" t="str">
        <x:v>O&amp;M</x:v>
      </x:c>
      <x:c r="C788" s="3" t="str">
        <x:v>PRODUÇÃO</x:v>
      </x:c>
      <x:c r="D788" s="3" t="str">
        <x:v>5022000234</x:v>
      </x:c>
      <x:c r="E788" s="9" t="str">
        <x:v>INST COND NU ALUMINIO &gt; 1/0 LM</x:v>
      </x:c>
      <x:c r="F788" s="3" t="str">
        <x:v>METRO</x:v>
      </x:c>
      <x:c r="G788" s="10" t="n">
        <x:v>88272</x:v>
      </x:c>
      <x:c r="H788" s="10" t="n">
        <x:f>IF(G788="","",G788/12)</x:f>
        <x:v>7356</x:v>
      </x:c>
      <x:c r="I788" s="10" t="n">
        <x:v>3549</x:v>
      </x:c>
      <x:c r="J788" s="10" t="n">
        <x:f>IF(H788="","",I788-H788)</x:f>
        <x:v>-3807</x:v>
      </x:c>
      <x:c r="K788" s="11" t="n">
        <x:f>IF(H788&gt;0,I788/H788,"")</x:f>
        <x:v>0.48246329526916804</x:v>
      </x:c>
      <x:c r="L788" s="12" t="n">
        <x:v>53183.88</x:v>
      </x:c>
      <x:c r="M788" s="12" t="n">
        <x:v>25659.27</x:v>
      </x:c>
      <x:c r="N788" s="12" t="n">
        <x:f>M788-L788</x:f>
        <x:v>-27524.609999999997</x:v>
      </x:c>
      <x:c r="O788" s="3" t="str">
        <x:v>Anexo IX</x:v>
      </x:c>
    </x:row>
    <x:row r="789" ht="34" customHeight="1">
      <x:c r="A789" s="3" t="str">
        <x:v>Julho</x:v>
      </x:c>
      <x:c r="B789" s="3" t="str">
        <x:v>O&amp;M</x:v>
      </x:c>
      <x:c r="C789" s="3" t="str">
        <x:v>PRODUÇÃO</x:v>
      </x:c>
      <x:c r="D789" s="3" t="str">
        <x:v>5032000208</x:v>
      </x:c>
      <x:c r="E789" s="9" t="str">
        <x:v>INST CONECTOR EM CONDUTOR LV</x:v>
      </x:c>
      <x:c r="F789" s="3" t="str">
        <x:v>UNIDADE</x:v>
      </x:c>
      <x:c r="G789" s="10" t="n">
        <x:v>2255</x:v>
      </x:c>
      <x:c r="H789" s="10" t="n">
        <x:f>IF(G789="","",G789/12)</x:f>
        <x:v>187.91666666666666</x:v>
      </x:c>
      <x:c r="I789" s="10" t="n">
        <x:v>154</x:v>
      </x:c>
      <x:c r="J789" s="10" t="n">
        <x:f>IF(H789="","",I789-H789)</x:f>
        <x:v>-33.91666666666666</x:v>
      </x:c>
      <x:c r="K789" s="11" t="n">
        <x:f>IF(H789&gt;0,I789/H789,"")</x:f>
        <x:v>0.8195121951219513</x:v>
      </x:c>
      <x:c r="L789" s="12" t="n">
        <x:v>50959.24</x:v>
      </x:c>
      <x:c r="M789" s="12" t="n">
        <x:v>41761.72</x:v>
      </x:c>
      <x:c r="N789" s="12" t="n">
        <x:f>M789-L789</x:f>
        <x:v>-9197.519999999997</x:v>
      </x:c>
      <x:c r="O789" s="3" t="str">
        <x:v>Anexo IX</x:v>
      </x:c>
    </x:row>
    <x:row r="790" ht="34" customHeight="1">
      <x:c r="A790" s="3" t="str">
        <x:v>Julho</x:v>
      </x:c>
      <x:c r="B790" s="3" t="str">
        <x:v>O&amp;M</x:v>
      </x:c>
      <x:c r="C790" s="3" t="str">
        <x:v>PRODUÇÃO</x:v>
      </x:c>
      <x:c r="D790" s="3" t="str">
        <x:v>5023000185</x:v>
      </x:c>
      <x:c r="E790" s="9" t="str">
        <x:v>RET TRAFO DT POSTE/PLATAF 1/2F LM</x:v>
      </x:c>
      <x:c r="F790" s="3" t="str">
        <x:v>UNIDADE</x:v>
      </x:c>
      <x:c r="G790" s="10" t="n">
        <x:v>674</x:v>
      </x:c>
      <x:c r="H790" s="10" t="n">
        <x:f>IF(G790="","",G790/12)</x:f>
        <x:v>56.166666666666664</x:v>
      </x:c>
      <x:c r="I790" s="10" t="n">
        <x:v>14</x:v>
      </x:c>
      <x:c r="J790" s="10" t="n">
        <x:f>IF(H790="","",I790-H790)</x:f>
        <x:v>-42.166666666666664</x:v>
      </x:c>
      <x:c r="K790" s="11" t="n">
        <x:f>IF(H790&gt;0,I790/H790,"")</x:f>
        <x:v>0.24925816023738873</x:v>
      </x:c>
      <x:c r="L790" s="12" t="n">
        <x:v>49466.55</x:v>
      </x:c>
      <x:c r="M790" s="12" t="n">
        <x:v>12329.94</x:v>
      </x:c>
      <x:c r="N790" s="12" t="n">
        <x:f>M790-L790</x:f>
        <x:v>-37136.61</x:v>
      </x:c>
      <x:c r="O790" s="3" t="str">
        <x:v>Anexo IX</x:v>
      </x:c>
    </x:row>
    <x:row r="791" ht="34" customHeight="1">
      <x:c r="A791" s="3" t="str">
        <x:v>Julho</x:v>
      </x:c>
      <x:c r="B791" s="3" t="str">
        <x:v>O&amp;M</x:v>
      </x:c>
      <x:c r="C791" s="3" t="str">
        <x:v>PRODUÇÃO</x:v>
      </x:c>
      <x:c r="D791" s="3" t="str">
        <x:v>5022000278</x:v>
      </x:c>
      <x:c r="E791" s="9" t="str">
        <x:v>INST COND COBERTO RDC 95-185MM2 LM</x:v>
      </x:c>
      <x:c r="F791" s="3" t="str">
        <x:v>METRO</x:v>
      </x:c>
      <x:c r="G791" s="10" t="n">
        <x:v>62570.66868871711</x:v>
      </x:c>
      <x:c r="H791" s="10" t="n">
        <x:f>IF(G791="","",G791/12)</x:f>
        <x:v>5214.222390726426</x:v>
      </x:c>
      <x:c r="I791" s="10" t="n">
        <x:v>690</x:v>
      </x:c>
      <x:c r="J791" s="10" t="n">
        <x:f>IF(H791="","",I791-H791)</x:f>
        <x:v>-4524.222390726426</x:v>
      </x:c>
      <x:c r="K791" s="11" t="n">
        <x:f>IF(H791&gt;0,I791/H791,"")</x:f>
        <x:v>0.13233037417567298</x:v>
      </x:c>
      <x:c r="L791" s="12" t="n">
        <x:v>49326.54</x:v>
      </x:c>
      <x:c r="M791" s="12" t="n">
        <x:v>6527.4</x:v>
      </x:c>
      <x:c r="N791" s="12" t="n">
        <x:f>M791-L791</x:f>
        <x:v>-42799.14</x:v>
      </x:c>
      <x:c r="O791" s="3" t="str">
        <x:v>Anexo IX</x:v>
      </x:c>
    </x:row>
    <x:row r="792" ht="34" customHeight="1">
      <x:c r="A792" s="3" t="str">
        <x:v>Julho</x:v>
      </x:c>
      <x:c r="B792" s="3" t="str">
        <x:v>O&amp;M</x:v>
      </x:c>
      <x:c r="C792" s="3" t="str">
        <x:v>PRODUÇÃO</x:v>
      </x:c>
      <x:c r="D792" s="3" t="str">
        <x:v>5021000136</x:v>
      </x:c>
      <x:c r="E792" s="9" t="str">
        <x:v>RET ESTR PRI 2/3F ANC/AMA SP CRUZ DP LM</x:v>
      </x:c>
      <x:c r="F792" s="3" t="str">
        <x:v>CONJUNTO</x:v>
      </x:c>
      <x:c r="G792" s="10" t="n">
        <x:v>789.3333333333334</x:v>
      </x:c>
      <x:c r="H792" s="10" t="n">
        <x:f>IF(G792="","",G792/12)</x:f>
        <x:v>65.77777777777779</x:v>
      </x:c>
      <x:c r="I792" s="10" t="n">
        <x:v>54</x:v>
      </x:c>
      <x:c r="J792" s="10" t="n">
        <x:f>IF(H792="","",I792-H792)</x:f>
        <x:v>-11.777777777777786</x:v>
      </x:c>
      <x:c r="K792" s="11" t="n">
        <x:f>IF(H792&gt;0,I792/H792,"")</x:f>
        <x:v>0.8209459459459458</x:v>
      </x:c>
      <x:c r="L792" s="12" t="n">
        <x:v>49279.4</x:v>
      </x:c>
      <x:c r="M792" s="12" t="n">
        <x:v>40455.72</x:v>
      </x:c>
      <x:c r="N792" s="12" t="n">
        <x:f>M792-L792</x:f>
        <x:v>-8823.68</x:v>
      </x:c>
      <x:c r="O792" s="3" t="str">
        <x:v>Anexo IX</x:v>
      </x:c>
    </x:row>
    <x:row r="793" ht="34" customHeight="1">
      <x:c r="A793" s="3" t="str">
        <x:v>Julho</x:v>
      </x:c>
      <x:c r="B793" s="3" t="str">
        <x:v>O&amp;M</x:v>
      </x:c>
      <x:c r="C793" s="3" t="str">
        <x:v>PRODUÇÃO</x:v>
      </x:c>
      <x:c r="D793" s="3" t="str">
        <x:v>5031300112</x:v>
      </x:c>
      <x:c r="E793" s="9" t="str">
        <x:v>INST ISOLAD DISCO/ANCORAGEM LV</x:v>
      </x:c>
      <x:c r="F793" s="3" t="str">
        <x:v>CONJUNTO</x:v>
      </x:c>
      <x:c r="G793" s="10" t="n">
        <x:v>1601.0933333333332</x:v>
      </x:c>
      <x:c r="H793" s="10" t="n">
        <x:f>IF(G793="","",G793/12)</x:f>
        <x:v>133.42444444444445</x:v>
      </x:c>
      <x:c r="I793" s="10" t="n">
        <x:v>19</x:v>
      </x:c>
      <x:c r="J793" s="10" t="n">
        <x:f>IF(H793="","",I793-H793)</x:f>
        <x:v>-114.42444444444445</x:v>
      </x:c>
      <x:c r="K793" s="11" t="n">
        <x:f>IF(H793&gt;0,I793/H793,"")</x:f>
        <x:v>0.14240269149414567</x:v>
      </x:c>
      <x:c r="L793" s="12" t="n">
        <x:v>48438.41</x:v>
      </x:c>
      <x:c r="M793" s="12" t="n">
        <x:v>6897.76</x:v>
      </x:c>
      <x:c r="N793" s="12" t="n">
        <x:f>M793-L793</x:f>
        <x:v>-41540.65</x:v>
      </x:c>
      <x:c r="O793" s="3" t="str">
        <x:v>Anexo IX</x:v>
      </x:c>
    </x:row>
    <x:row r="794" ht="34" customHeight="1">
      <x:c r="A794" s="3" t="str">
        <x:v>Julho</x:v>
      </x:c>
      <x:c r="B794" s="3" t="str">
        <x:v>O&amp;M</x:v>
      </x:c>
      <x:c r="C794" s="3" t="str">
        <x:v>PRODUÇÃO</x:v>
      </x:c>
      <x:c r="D794" s="3" t="str">
        <x:v>5025300162</x:v>
      </x:c>
      <x:c r="E794" s="9" t="str">
        <x:v>INST PARA-RAIOS MT LM</x:v>
      </x:c>
      <x:c r="F794" s="3" t="str">
        <x:v>UNIDADE</x:v>
      </x:c>
      <x:c r="G794" s="10" t="n">
        <x:v>1221.3333333333333</x:v>
      </x:c>
      <x:c r="H794" s="10" t="n">
        <x:f>IF(G794="","",G794/12)</x:f>
        <x:v>101.77777777777777</x:v>
      </x:c>
      <x:c r="I794" s="10" t="n">
        <x:v>12</x:v>
      </x:c>
      <x:c r="J794" s="10" t="n">
        <x:f>IF(H794="","",I794-H794)</x:f>
        <x:v>-89.77777777777777</x:v>
      </x:c>
      <x:c r="K794" s="11" t="n">
        <x:f>IF(H794&gt;0,I794/H794,"")</x:f>
        <x:v>0.11790393013100438</x:v>
      </x:c>
      <x:c r="L794" s="12" t="n">
        <x:v>48135.8</x:v>
      </x:c>
      <x:c r="M794" s="12" t="n">
        <x:v>5675.4</x:v>
      </x:c>
      <x:c r="N794" s="12" t="n">
        <x:f>M794-L794</x:f>
        <x:v>-42460.4</x:v>
      </x:c>
      <x:c r="O794" s="3" t="str">
        <x:v>Anexo IX</x:v>
      </x:c>
    </x:row>
    <x:row r="795" ht="34" customHeight="1">
      <x:c r="A795" s="3" t="str">
        <x:v>Julho</x:v>
      </x:c>
      <x:c r="B795" s="3" t="str">
        <x:v>O&amp;M</x:v>
      </x:c>
      <x:c r="C795" s="3" t="str">
        <x:v>PRODUÇÃO</x:v>
      </x:c>
      <x:c r="D795" s="3" t="str">
        <x:v>5031200317</x:v>
      </x:c>
      <x:c r="E795" s="9" t="str">
        <x:v>RET ESTR PRI 2/3F ANC/AMA DP CRUZ DP LV</x:v>
      </x:c>
      <x:c r="F795" s="3" t="str">
        <x:v>UNIDADE</x:v>
      </x:c>
      <x:c r="G795" s="10" t="n">
        <x:v>534.4666666666667</x:v>
      </x:c>
      <x:c r="H795" s="10" t="n">
        <x:f>IF(G795="","",G795/12)</x:f>
        <x:v>44.53888888888889</x:v>
      </x:c>
      <x:c r="I795" s="10" t="n">
        <x:v>5</x:v>
      </x:c>
      <x:c r="J795" s="10" t="n">
        <x:f>IF(H795="","",I795-H795)</x:f>
        <x:v>-39.53888888888889</x:v>
      </x:c>
      <x:c r="K795" s="11" t="n">
        <x:f>IF(H795&gt;0,I795/H795,"")</x:f>
        <x:v>0.112261444430585</x:v>
      </x:c>
      <x:c r="L795" s="12" t="n">
        <x:v>47801.81</x:v>
      </x:c>
      <x:c r="M795" s="12" t="n">
        <x:v>5366.3</x:v>
      </x:c>
      <x:c r="N795" s="12" t="n">
        <x:f>M795-L795</x:f>
        <x:v>-42435.509999999995</x:v>
      </x:c>
      <x:c r="O795" s="3" t="str">
        <x:v>Anexo IX</x:v>
      </x:c>
    </x:row>
    <x:row r="796" ht="34" customHeight="1">
      <x:c r="A796" s="3" t="str">
        <x:v>Julho</x:v>
      </x:c>
      <x:c r="B796" s="3" t="str">
        <x:v>O&amp;M</x:v>
      </x:c>
      <x:c r="C796" s="3" t="str">
        <x:v>PRODUÇÃO</x:v>
      </x:c>
      <x:c r="D796" s="3" t="str">
        <x:v>5021100015</x:v>
      </x:c>
      <x:c r="E796" s="9" t="str">
        <x:v>RET ESTRUTURA SECUNDARIA LM</x:v>
      </x:c>
      <x:c r="F796" s="3" t="str">
        <x:v>UNIDADE</x:v>
      </x:c>
      <x:c r="G796" s="10" t="n">
        <x:v>2395.8465065820983</x:v>
      </x:c>
      <x:c r="H796" s="10" t="n">
        <x:f>IF(G796="","",G796/12)</x:f>
        <x:v>199.65387554850818</x:v>
      </x:c>
      <x:c r="I796" s="10" t="n">
        <x:v>702</x:v>
      </x:c>
      <x:c r="J796" s="10" t="n">
        <x:f>IF(H796="","",I796-H796)</x:f>
        <x:v>502.34612445149185</x:v>
      </x:c>
      <x:c r="K796" s="11" t="n">
        <x:f>IF(H796&gt;0,I796/H796,"")</x:f>
        <x:v>3.516085014986053</x:v>
      </x:c>
      <x:c r="L796" s="12" t="n">
        <x:v>47240.1</x:v>
      </x:c>
      <x:c r="M796" s="12" t="n">
        <x:v>166100.22</x:v>
      </x:c>
      <x:c r="N796" s="12" t="n">
        <x:f>M796-L796</x:f>
        <x:v>118860.12</x:v>
      </x:c>
      <x:c r="O796" s="3" t="str">
        <x:v>Anexo IX</x:v>
      </x:c>
    </x:row>
    <x:row r="797" ht="34" customHeight="1">
      <x:c r="A797" s="3" t="str">
        <x:v>Julho</x:v>
      </x:c>
      <x:c r="B797" s="3" t="str">
        <x:v>O&amp;M</x:v>
      </x:c>
      <x:c r="C797" s="3" t="str">
        <x:v>PRODUÇÃO</x:v>
      </x:c>
      <x:c r="D797" s="3" t="str">
        <x:v>5025300104</x:v>
      </x:c>
      <x:c r="E797" s="9" t="str">
        <x:v>RET ILUMINACAO PUBLICA LM</x:v>
      </x:c>
      <x:c r="F797" s="3" t="str">
        <x:v>CONJUNTO</x:v>
      </x:c>
      <x:c r="G797" s="10" t="n">
        <x:v>2307.413333333334</x:v>
      </x:c>
      <x:c r="H797" s="10" t="n">
        <x:f>IF(G797="","",G797/12)</x:f>
        <x:v>192.2844444444445</x:v>
      </x:c>
      <x:c r="I797" s="10" t="n">
        <x:v>424</x:v>
      </x:c>
      <x:c r="J797" s="10" t="n">
        <x:f>IF(H797="","",I797-H797)</x:f>
        <x:v>231.7155555555555</x:v>
      </x:c>
      <x:c r="K797" s="11" t="n">
        <x:f>IF(H797&gt;0,I797/H797,"")</x:f>
        <x:v>2.2050665680473367</x:v>
      </x:c>
      <x:c r="L797" s="12" t="n">
        <x:v>45117.62</x:v>
      </x:c>
      <x:c r="M797" s="12" t="n">
        <x:v>99487.36</x:v>
      </x:c>
      <x:c r="N797" s="12" t="n">
        <x:f>M797-L797</x:f>
        <x:v>54369.74</x:v>
      </x:c>
      <x:c r="O797" s="3" t="str">
        <x:v>Anexo IX</x:v>
      </x:c>
    </x:row>
    <x:row r="798" ht="34" customHeight="1">
      <x:c r="A798" s="3" t="str">
        <x:v>Julho</x:v>
      </x:c>
      <x:c r="B798" s="3" t="str">
        <x:v>O&amp;M</x:v>
      </x:c>
      <x:c r="C798" s="3" t="str">
        <x:v>PRODUÇÃO</x:v>
      </x:c>
      <x:c r="D798" s="3" t="str">
        <x:v>5031200312</x:v>
      </x:c>
      <x:c r="E798" s="9" t="str">
        <x:v>INST ESTR PRI 2/3F SUS/PAS DP CRUZ DP LV</x:v>
      </x:c>
      <x:c r="F798" s="3" t="str">
        <x:v>UNIDADE</x:v>
      </x:c>
      <x:c r="G798" s="10" t="n">
        <x:v>456.7688374815831</x:v>
      </x:c>
      <x:c r="H798" s="10" t="n">
        <x:f>IF(G798="","",G798/12)</x:f>
        <x:v>38.064069790131924</x:v>
      </x:c>
      <x:c r="I798" s="10" t="n">
        <x:v>14</x:v>
      </x:c>
      <x:c r="J798" s="10" t="n">
        <x:f>IF(H798="","",I798-H798)</x:f>
        <x:v>-24.064069790131924</x:v>
      </x:c>
      <x:c r="K798" s="11" t="n">
        <x:f>IF(H798&gt;0,I798/H798,"")</x:f>
        <x:v>0.36780092294885103</x:v>
      </x:c>
      <x:c r="L798" s="12" t="n">
        <x:v>44482.81</x:v>
      </x:c>
      <x:c r="M798" s="12" t="n">
        <x:v>16360.82</x:v>
      </x:c>
      <x:c r="N798" s="12" t="n">
        <x:f>M798-L798</x:f>
        <x:v>-28121.989999999998</x:v>
      </x:c>
      <x:c r="O798" s="3" t="str">
        <x:v>Anexo IX</x:v>
      </x:c>
    </x:row>
    <x:row r="799" ht="34" customHeight="1">
      <x:c r="A799" s="3" t="str">
        <x:v>Julho</x:v>
      </x:c>
      <x:c r="B799" s="3" t="str">
        <x:v>O&amp;M</x:v>
      </x:c>
      <x:c r="C799" s="3" t="str">
        <x:v>PRODUÇÃO</x:v>
      </x:c>
      <x:c r="D799" s="3" t="str">
        <x:v>5032000219</x:v>
      </x:c>
      <x:c r="E799" s="9" t="str">
        <x:v>INST ESTRIBO OU GRAMPO LINHA VIVA RD LV</x:v>
      </x:c>
      <x:c r="F799" s="3" t="str">
        <x:v>UNIDADE</x:v>
      </x:c>
      <x:c r="G799" s="10" t="n">
        <x:v>1909.4133333333334</x:v>
      </x:c>
      <x:c r="H799" s="10" t="n">
        <x:f>IF(G799="","",G799/12)</x:f>
        <x:v>159.11777777777777</x:v>
      </x:c>
      <x:c r="I799" s="10" t="n">
        <x:v>39</x:v>
      </x:c>
      <x:c r="J799" s="10" t="n">
        <x:f>IF(H799="","",I799-H799)</x:f>
        <x:v>-120.11777777777777</x:v>
      </x:c>
      <x:c r="K799" s="11" t="n">
        <x:f>IF(H799&gt;0,I799/H799,"")</x:f>
        <x:v>0.2451014622292362</x:v>
      </x:c>
      <x:c r="L799" s="12" t="n">
        <x:v>43149.56</x:v>
      </x:c>
      <x:c r="M799" s="12" t="n">
        <x:v>10576.02</x:v>
      </x:c>
      <x:c r="N799" s="12" t="n">
        <x:f>M799-L799</x:f>
        <x:v>-32573.539999999997</x:v>
      </x:c>
      <x:c r="O799" s="3" t="str">
        <x:v>Anexo IX</x:v>
      </x:c>
    </x:row>
    <x:row r="800" ht="34" customHeight="1">
      <x:c r="A800" s="3" t="str">
        <x:v>Julho</x:v>
      </x:c>
      <x:c r="B800" s="3" t="str">
        <x:v>O&amp;M</x:v>
      </x:c>
      <x:c r="C800" s="3" t="str">
        <x:v>PRODUÇÃO</x:v>
      </x:c>
      <x:c r="D800" s="3" t="str">
        <x:v>5025300124</x:v>
      </x:c>
      <x:c r="E800" s="9" t="str">
        <x:v>INST REGULADOR TENSAO 3F POSTE/PLATAF LM</x:v>
      </x:c>
      <x:c r="F800" s="3" t="str">
        <x:v>UNIDADE</x:v>
      </x:c>
      <x:c r="G800" s="10" t="n">
        <x:v>216</x:v>
      </x:c>
      <x:c r="H800" s="10" t="n">
        <x:f>IF(G800="","",G800/12)</x:f>
        <x:v>18</x:v>
      </x:c>
      <x:c r="I800" s="10" t="n">
        <x:v>1</x:v>
      </x:c>
      <x:c r="J800" s="10" t="n">
        <x:f>IF(H800="","",I800-H800)</x:f>
        <x:v>-17</x:v>
      </x:c>
      <x:c r="K800" s="11" t="n">
        <x:f>IF(H800&gt;0,I800/H800,"")</x:f>
        <x:v>0.05555555555555555</x:v>
      </x:c>
      <x:c r="L800" s="12" t="n">
        <x:v>42165.9</x:v>
      </x:c>
      <x:c r="M800" s="12" t="n">
        <x:v>2342.55</x:v>
      </x:c>
      <x:c r="N800" s="12" t="n">
        <x:f>M800-L800</x:f>
        <x:v>-39823.35</x:v>
      </x:c>
      <x:c r="O800" s="3" t="str">
        <x:v>Anexo IX</x:v>
      </x:c>
    </x:row>
    <x:row r="801" ht="34" customHeight="1">
      <x:c r="A801" s="3" t="str">
        <x:v>Julho</x:v>
      </x:c>
      <x:c r="B801" s="3" t="str">
        <x:v>O&amp;M</x:v>
      </x:c>
      <x:c r="C801" s="3" t="str">
        <x:v>PRODUÇÃO</x:v>
      </x:c>
      <x:c r="D801" s="3" t="str">
        <x:v>5020000108</x:v>
      </x:c>
      <x:c r="E801" s="9" t="str">
        <x:v>RESTAURAR PASSEIO ESPECIAL PEDRA PORT LM</x:v>
      </x:c>
      <x:c r="F801" s="3" t="str">
        <x:v>UNIDADE</x:v>
      </x:c>
      <x:c r="G801" s="10" t="n">
        <x:v>622.6666666666666</x:v>
      </x:c>
      <x:c r="H801" s="10" t="n">
        <x:f>IF(G801="","",G801/12)</x:f>
        <x:v>51.888888888888886</x:v>
      </x:c>
      <x:c r="I801" s="10" t="n">
        <x:v>0</x:v>
      </x:c>
      <x:c r="J801" s="10" t="n">
        <x:f>IF(H801="","",I801-H801)</x:f>
        <x:v>-51.888888888888886</x:v>
      </x:c>
      <x:c r="K801" s="11" t="n">
        <x:f>IF(H801&gt;0,I801/H801,"")</x:f>
        <x:v>0</x:v>
      </x:c>
      <x:c r="L801" s="12" t="n">
        <x:v>41845.28</x:v>
      </x:c>
      <x:c r="M801" s="12" t="n">
        <x:v>0</x:v>
      </x:c>
      <x:c r="N801" s="12" t="n">
        <x:f>M801-L801</x:f>
        <x:v>-41845.28</x:v>
      </x:c>
      <x:c r="O801" s="3" t="str">
        <x:v>Anexo IX</x:v>
      </x:c>
    </x:row>
    <x:row r="802" ht="34" customHeight="1">
      <x:c r="A802" s="3" t="str">
        <x:v>Julho</x:v>
      </x:c>
      <x:c r="B802" s="3" t="str">
        <x:v>O&amp;M</x:v>
      </x:c>
      <x:c r="C802" s="3" t="str">
        <x:v>PRODUÇÃO</x:v>
      </x:c>
      <x:c r="D802" s="3" t="str">
        <x:v>5033000319</x:v>
      </x:c>
      <x:c r="E802" s="9" t="str">
        <x:v>RET PARA-RAIOS MT LV</x:v>
      </x:c>
      <x:c r="F802" s="3" t="str">
        <x:v>UNIDADE</x:v>
      </x:c>
      <x:c r="G802" s="10" t="n">
        <x:v>2013</x:v>
      </x:c>
      <x:c r="H802" s="10" t="n">
        <x:f>IF(G802="","",G802/12)</x:f>
        <x:v>167.75</x:v>
      </x:c>
      <x:c r="I802" s="10" t="n">
        <x:v>67</x:v>
      </x:c>
      <x:c r="J802" s="10" t="n">
        <x:f>IF(H802="","",I802-H802)</x:f>
        <x:v>-100.75</x:v>
      </x:c>
      <x:c r="K802" s="11" t="n">
        <x:f>IF(H802&gt;0,I802/H802,"")</x:f>
        <x:v>0.39940387481371087</x:v>
      </x:c>
      <x:c r="L802" s="12" t="n">
        <x:v>41137.33</x:v>
      </x:c>
      <x:c r="M802" s="12" t="n">
        <x:v>16430.41</x:v>
      </x:c>
      <x:c r="N802" s="12" t="n">
        <x:f>M802-L802</x:f>
        <x:v>-24706.920000000002</x:v>
      </x:c>
      <x:c r="O802" s="3" t="str">
        <x:v>Anexo IX</x:v>
      </x:c>
    </x:row>
    <x:row r="803" ht="34" customHeight="1">
      <x:c r="A803" s="3" t="str">
        <x:v>Julho</x:v>
      </x:c>
      <x:c r="B803" s="3" t="str">
        <x:v>O&amp;M</x:v>
      </x:c>
      <x:c r="C803" s="3" t="str">
        <x:v>PRODUÇÃO</x:v>
      </x:c>
      <x:c r="D803" s="3" t="str">
        <x:v>5021200046</x:v>
      </x:c>
      <x:c r="E803" s="9" t="str">
        <x:v>INST ISOLADOR PINO/PILAR LM</x:v>
      </x:c>
      <x:c r="F803" s="3" t="str">
        <x:v>UNIDADE</x:v>
      </x:c>
      <x:c r="G803" s="10" t="n">
        <x:v>1512</x:v>
      </x:c>
      <x:c r="H803" s="10" t="n">
        <x:f>IF(G803="","",G803/12)</x:f>
        <x:v>126</x:v>
      </x:c>
      <x:c r="I803" s="10" t="n">
        <x:v>53</x:v>
      </x:c>
      <x:c r="J803" s="10" t="n">
        <x:f>IF(H803="","",I803-H803)</x:f>
        <x:v>-73</x:v>
      </x:c>
      <x:c r="K803" s="11" t="n">
        <x:f>IF(H803&gt;0,I803/H803,"")</x:f>
        <x:v>0.42063492063492064</x:v>
      </x:c>
      <x:c r="L803" s="12" t="n">
        <x:v>38093.58</x:v>
      </x:c>
      <x:c r="M803" s="12" t="n">
        <x:v>16023.49</x:v>
      </x:c>
      <x:c r="N803" s="12" t="n">
        <x:f>M803-L803</x:f>
        <x:v>-22070.090000000004</x:v>
      </x:c>
      <x:c r="O803" s="3" t="str">
        <x:v>Anexo IX</x:v>
      </x:c>
    </x:row>
    <x:row r="804" ht="34" customHeight="1">
      <x:c r="A804" s="3" t="str">
        <x:v>Julho</x:v>
      </x:c>
      <x:c r="B804" s="3" t="str">
        <x:v>O&amp;M</x:v>
      </x:c>
      <x:c r="C804" s="3" t="str">
        <x:v>PRODUÇÃO</x:v>
      </x:c>
      <x:c r="D804" s="3" t="str">
        <x:v>5035000060</x:v>
      </x:c>
      <x:c r="E804" s="9" t="str">
        <x:v>PODA ARV MEDIO PT &gt;6&lt;12M LATER 2ML PO LV</x:v>
      </x:c>
      <x:c r="F804" s="3" t="str">
        <x:v>UNIDADE</x:v>
      </x:c>
      <x:c r="G804" s="10" t="n">
        <x:v>2074.8796014144436</x:v>
      </x:c>
      <x:c r="H804" s="10" t="n">
        <x:f>IF(G804="","",G804/12)</x:f>
        <x:v>172.90663345120365</x:v>
      </x:c>
      <x:c r="I804" s="10" t="n">
        <x:v>194</x:v>
      </x:c>
      <x:c r="J804" s="10" t="n">
        <x:f>IF(H804="","",I804-H804)</x:f>
        <x:v>21.093366548796354</x:v>
      </x:c>
      <x:c r="K804" s="11" t="n">
        <x:f>IF(H804&gt;0,I804/H804,"")</x:f>
        <x:v>1.1219928126976642</x:v>
      </x:c>
      <x:c r="L804" s="12" t="n">
        <x:v>37173.2</x:v>
      </x:c>
      <x:c r="M804" s="12" t="n">
        <x:v>41708.06</x:v>
      </x:c>
      <x:c r="N804" s="12" t="n">
        <x:f>M804-L804</x:f>
        <x:v>4534.860000000001</x:v>
      </x:c>
      <x:c r="O804" s="3" t="str">
        <x:v>Anexo IX</x:v>
      </x:c>
    </x:row>
    <x:row r="805" ht="34" customHeight="1">
      <x:c r="A805" s="3" t="str">
        <x:v>Julho</x:v>
      </x:c>
      <x:c r="B805" s="3" t="str">
        <x:v>O&amp;M</x:v>
      </x:c>
      <x:c r="C805" s="3" t="str">
        <x:v>PRODUÇÃO</x:v>
      </x:c>
      <x:c r="D805" s="3" t="str">
        <x:v>5025300105</x:v>
      </x:c>
      <x:c r="E805" s="9" t="str">
        <x:v>INST CONEXAO ILUMINACAO PUBLICA LM</x:v>
      </x:c>
      <x:c r="F805" s="3" t="str">
        <x:v>UNIDADE</x:v>
      </x:c>
      <x:c r="G805" s="10" t="n">
        <x:v>1426.872341126933</x:v>
      </x:c>
      <x:c r="H805" s="10" t="n">
        <x:f>IF(G805="","",G805/12)</x:f>
        <x:v>118.90602842724441</x:v>
      </x:c>
      <x:c r="I805" s="10" t="n">
        <x:v>48</x:v>
      </x:c>
      <x:c r="J805" s="10" t="n">
        <x:f>IF(H805="","",I805-H805)</x:f>
        <x:v>-70.90602842724441</x:v>
      </x:c>
      <x:c r="K805" s="11" t="n">
        <x:f>IF(H805&gt;0,I805/H805,"")</x:f>
        <x:v>0.40368012147819726</x:v>
      </x:c>
      <x:c r="L805" s="12" t="n">
        <x:v>35964.32</x:v>
      </x:c>
      <x:c r="M805" s="12" t="n">
        <x:v>14518.08</x:v>
      </x:c>
      <x:c r="N805" s="12" t="n">
        <x:f>M805-L805</x:f>
        <x:v>-21446.239999999998</x:v>
      </x:c>
      <x:c r="O805" s="3" t="str">
        <x:v>Anexo IX</x:v>
      </x:c>
    </x:row>
    <x:row r="806" ht="34" customHeight="1">
      <x:c r="A806" s="3" t="str">
        <x:v>Julho</x:v>
      </x:c>
      <x:c r="B806" s="3" t="str">
        <x:v>O&amp;M</x:v>
      </x:c>
      <x:c r="C806" s="3" t="str">
        <x:v>PRODUÇÃO</x:v>
      </x:c>
      <x:c r="D806" s="3" t="str">
        <x:v>5022000276</x:v>
      </x:c>
      <x:c r="E806" s="9" t="str">
        <x:v>INST COND COBERTO RDC 35-70MM2 LM</x:v>
      </x:c>
      <x:c r="F806" s="3" t="str">
        <x:v>METRO</x:v>
      </x:c>
      <x:c r="G806" s="10" t="n">
        <x:v>59658.87048323529</x:v>
      </x:c>
      <x:c r="H806" s="10" t="n">
        <x:f>IF(G806="","",G806/12)</x:f>
        <x:v>4971.572540269607</x:v>
      </x:c>
      <x:c r="I806" s="10" t="n">
        <x:v>16850</x:v>
      </x:c>
      <x:c r="J806" s="10" t="n">
        <x:f>IF(H806="","",I806-H806)</x:f>
        <x:v>11878.427459730392</x:v>
      </x:c>
      <x:c r="K806" s="11" t="n">
        <x:f>IF(H806&gt;0,I806/H806,"")</x:f>
        <x:v>3.3892696653856387</x:v>
      </x:c>
      <x:c r="L806" s="12" t="n">
        <x:v>33309.54</x:v>
      </x:c>
      <x:c r="M806" s="12" t="n">
        <x:v>112895</x:v>
      </x:c>
      <x:c r="N806" s="12" t="n">
        <x:f>M806-L806</x:f>
        <x:v>79585.45999999999</x:v>
      </x:c>
      <x:c r="O806" s="3" t="str">
        <x:v>Anexo IX</x:v>
      </x:c>
    </x:row>
    <x:row r="807" ht="34" customHeight="1">
      <x:c r="A807" s="3" t="str">
        <x:v>Julho</x:v>
      </x:c>
      <x:c r="B807" s="3" t="str">
        <x:v>O&amp;M</x:v>
      </x:c>
      <x:c r="C807" s="3" t="str">
        <x:v>PRODUÇÃO</x:v>
      </x:c>
      <x:c r="D807" s="3" t="str">
        <x:v>5022000238</x:v>
      </x:c>
      <x:c r="E807" s="9" t="str">
        <x:v>INST EMENDA COND NU AL/CU LM</x:v>
      </x:c>
      <x:c r="F807" s="3" t="str">
        <x:v>UNIDADE</x:v>
      </x:c>
      <x:c r="G807" s="10" t="n">
        <x:v>844.4732648567797</x:v>
      </x:c>
      <x:c r="H807" s="10" t="n">
        <x:f>IF(G807="","",G807/12)</x:f>
        <x:v>70.3727720713983</x:v>
      </x:c>
      <x:c r="I807" s="10" t="n">
        <x:v>37</x:v>
      </x:c>
      <x:c r="J807" s="10" t="n">
        <x:f>IF(H807="","",I807-H807)</x:f>
        <x:v>-33.3727720713983</x:v>
      </x:c>
      <x:c r="K807" s="11" t="n">
        <x:f>IF(H807&gt;0,I807/H807,"")</x:f>
        <x:v>0.525771529398626</x:v>
      </x:c>
      <x:c r="L807" s="12" t="n">
        <x:v>32820.45</x:v>
      </x:c>
      <x:c r="M807" s="12" t="n">
        <x:v>17256.06</x:v>
      </x:c>
      <x:c r="N807" s="12" t="n">
        <x:f>M807-L807</x:f>
        <x:v>-15564.389999999996</x:v>
      </x:c>
      <x:c r="O807" s="3" t="str">
        <x:v>Anexo IX</x:v>
      </x:c>
    </x:row>
    <x:row r="808" ht="34" customHeight="1">
      <x:c r="A808" s="3" t="str">
        <x:v>Julho</x:v>
      </x:c>
      <x:c r="B808" s="3" t="str">
        <x:v>O&amp;M</x:v>
      </x:c>
      <x:c r="C808" s="3" t="str">
        <x:v>PRODUÇÃO</x:v>
      </x:c>
      <x:c r="D808" s="3" t="str">
        <x:v>5021000143</x:v>
      </x:c>
      <x:c r="E808" s="9" t="str">
        <x:v>INST ESTR PRI 1F ANC/AMA SP S/CRUZ LM</x:v>
      </x:c>
      <x:c r="F808" s="3" t="str">
        <x:v>CONJUNTO</x:v>
      </x:c>
      <x:c r="G808" s="10" t="n">
        <x:v>908</x:v>
      </x:c>
      <x:c r="H808" s="10" t="n">
        <x:f>IF(G808="","",G808/12)</x:f>
        <x:v>75.66666666666667</x:v>
      </x:c>
      <x:c r="I808" s="10" t="n">
        <x:v>74</x:v>
      </x:c>
      <x:c r="J808" s="10" t="n">
        <x:f>IF(H808="","",I808-H808)</x:f>
        <x:v>-1.6666666666666714</x:v>
      </x:c>
      <x:c r="K808" s="11" t="n">
        <x:f>IF(H808&gt;0,I808/H808,"")</x:f>
        <x:v>0.9779735682819383</x:v>
      </x:c>
      <x:c r="L808" s="12" t="n">
        <x:v>31608.99</x:v>
      </x:c>
      <x:c r="M808" s="12" t="n">
        <x:v>30912.76</x:v>
      </x:c>
      <x:c r="N808" s="12" t="n">
        <x:f>M808-L808</x:f>
        <x:v>-696.2300000000032</x:v>
      </x:c>
      <x:c r="O808" s="3" t="str">
        <x:v>Anexo IX</x:v>
      </x:c>
    </x:row>
    <x:row r="809" ht="34" customHeight="1">
      <x:c r="A809" s="3" t="str">
        <x:v>Julho</x:v>
      </x:c>
      <x:c r="B809" s="3" t="str">
        <x:v>O&amp;M</x:v>
      </x:c>
      <x:c r="C809" s="3" t="str">
        <x:v>PRODUÇÃO</x:v>
      </x:c>
      <x:c r="D809" s="3" t="str">
        <x:v>5021200048</x:v>
      </x:c>
      <x:c r="E809" s="9" t="str">
        <x:v>INST ISOLAD DISCO/ANCORAGEM LM</x:v>
      </x:c>
      <x:c r="F809" s="3" t="str">
        <x:v>CONJUNTO</x:v>
      </x:c>
      <x:c r="G809" s="10" t="n">
        <x:v>1114.1296610369586</x:v>
      </x:c>
      <x:c r="H809" s="10" t="n">
        <x:f>IF(G809="","",G809/12)</x:f>
        <x:v>92.84413841974656</x:v>
      </x:c>
      <x:c r="I809" s="10" t="n">
        <x:v>20</x:v>
      </x:c>
      <x:c r="J809" s="10" t="n">
        <x:f>IF(H809="","",I809-H809)</x:f>
        <x:v>-72.84413841974656</x:v>
      </x:c>
      <x:c r="K809" s="11" t="n">
        <x:f>IF(H809&gt;0,I809/H809,"")</x:f>
        <x:v>0.2154147837484407</x:v>
      </x:c>
      <x:c r="L809" s="12" t="n">
        <x:v>30864.18</x:v>
      </x:c>
      <x:c r="M809" s="12" t="n">
        <x:v>6648.6</x:v>
      </x:c>
      <x:c r="N809" s="12" t="n">
        <x:f>M809-L809</x:f>
        <x:v>-24215.58</x:v>
      </x:c>
      <x:c r="O809" s="3" t="str">
        <x:v>Anexo IX</x:v>
      </x:c>
    </x:row>
    <x:row r="810" ht="34" customHeight="1">
      <x:c r="A810" s="3" t="str">
        <x:v>Julho</x:v>
      </x:c>
      <x:c r="B810" s="3" t="str">
        <x:v>O&amp;M</x:v>
      </x:c>
      <x:c r="C810" s="3" t="str">
        <x:v>PRODUÇÃO</x:v>
      </x:c>
      <x:c r="D810" s="3" t="str">
        <x:v>5031300111</x:v>
      </x:c>
      <x:c r="E810" s="9" t="str">
        <x:v>RET ISOLADOR PINO/PILAR LV</x:v>
      </x:c>
      <x:c r="F810" s="3" t="str">
        <x:v>UNIDADE</x:v>
      </x:c>
      <x:c r="G810" s="10" t="n">
        <x:v>1692</x:v>
      </x:c>
      <x:c r="H810" s="10" t="n">
        <x:f>IF(G810="","",G810/12)</x:f>
        <x:v>141</x:v>
      </x:c>
      <x:c r="I810" s="10" t="n">
        <x:v>70</x:v>
      </x:c>
      <x:c r="J810" s="10" t="n">
        <x:f>IF(H810="","",I810-H810)</x:f>
        <x:v>-71</x:v>
      </x:c>
      <x:c r="K810" s="11" t="n">
        <x:f>IF(H810&gt;0,I810/H810,"")</x:f>
        <x:v>0.49645390070921985</x:v>
      </x:c>
      <x:c r="L810" s="12" t="n">
        <x:v>30671.73</x:v>
      </x:c>
      <x:c r="M810" s="12" t="n">
        <x:v>15227.1</x:v>
      </x:c>
      <x:c r="N810" s="12" t="n">
        <x:f>M810-L810</x:f>
        <x:v>-15444.63</x:v>
      </x:c>
      <x:c r="O810" s="3" t="str">
        <x:v>Anexo IX</x:v>
      </x:c>
    </x:row>
    <x:row r="811" ht="34" customHeight="1">
      <x:c r="A811" s="3" t="str">
        <x:v>Julho</x:v>
      </x:c>
      <x:c r="B811" s="3" t="str">
        <x:v>O&amp;M</x:v>
      </x:c>
      <x:c r="C811" s="3" t="str">
        <x:v>PRODUÇÃO</x:v>
      </x:c>
      <x:c r="D811" s="3" t="str">
        <x:v>5025300121</x:v>
      </x:c>
      <x:c r="E811" s="9" t="str">
        <x:v>RET RELIGADOR/SECCIONADOR 3F LM</x:v>
      </x:c>
      <x:c r="F811" s="3" t="str">
        <x:v>UNIDADE</x:v>
      </x:c>
      <x:c r="G811" s="10" t="n">
        <x:v>332</x:v>
      </x:c>
      <x:c r="H811" s="10" t="n">
        <x:f>IF(G811="","",G811/12)</x:f>
        <x:v>27.666666666666668</x:v>
      </x:c>
      <x:c r="I811" s="10" t="n">
        <x:v>5</x:v>
      </x:c>
      <x:c r="J811" s="10" t="n">
        <x:f>IF(H811="","",I811-H811)</x:f>
        <x:v>-22.666666666666668</x:v>
      </x:c>
      <x:c r="K811" s="11" t="n">
        <x:f>IF(H811&gt;0,I811/H811,"")</x:f>
        <x:v>0.18072289156626506</x:v>
      </x:c>
      <x:c r="L811" s="12" t="n">
        <x:v>30487.01</x:v>
      </x:c>
      <x:c r="M811" s="12" t="n">
        <x:v>5509.7</x:v>
      </x:c>
      <x:c r="N811" s="12" t="n">
        <x:f>M811-L811</x:f>
        <x:v>-24977.309999999998</x:v>
      </x:c>
      <x:c r="O811" s="3" t="str">
        <x:v>Anexo IX</x:v>
      </x:c>
    </x:row>
    <x:row r="812" ht="34" customHeight="1">
      <x:c r="A812" s="3" t="str">
        <x:v>Julho</x:v>
      </x:c>
      <x:c r="B812" s="3" t="str">
        <x:v>O&amp;M</x:v>
      </x:c>
      <x:c r="C812" s="3" t="str">
        <x:v>PRODUÇÃO</x:v>
      </x:c>
      <x:c r="D812" s="3" t="str">
        <x:v>5020000107</x:v>
      </x:c>
      <x:c r="E812" s="9" t="str">
        <x:v>RESTAURAR PASSEIO SIMPLES CIMENTADO LM</x:v>
      </x:c>
      <x:c r="F812" s="3" t="str">
        <x:v>UNIDADE</x:v>
      </x:c>
      <x:c r="G812" s="10" t="n">
        <x:v>624.4190528500076</x:v>
      </x:c>
      <x:c r="H812" s="10" t="n">
        <x:f>IF(G812="","",G812/12)</x:f>
        <x:v>52.03492107083397</x:v>
      </x:c>
      <x:c r="I812" s="10" t="n">
        <x:v>26</x:v>
      </x:c>
      <x:c r="J812" s="10" t="n">
        <x:f>IF(H812="","",I812-H812)</x:f>
        <x:v>-26.034921070833967</x:v>
      </x:c>
      <x:c r="K812" s="11" t="n">
        <x:f>IF(H812&gt;0,I812/H812,"")</x:f>
        <x:v>0.49966444581720004</x:v>
      </x:c>
      <x:c r="L812" s="12" t="n">
        <x:v>29042.25</x:v>
      </x:c>
      <x:c r="M812" s="12" t="n">
        <x:v>14511.38</x:v>
      </x:c>
      <x:c r="N812" s="12" t="n">
        <x:f>M812-L812</x:f>
        <x:v>-14530.87</x:v>
      </x:c>
      <x:c r="O812" s="3" t="str">
        <x:v>Anexo IX</x:v>
      </x:c>
    </x:row>
    <x:row r="813" ht="34" customHeight="1">
      <x:c r="A813" s="3" t="str">
        <x:v>Julho</x:v>
      </x:c>
      <x:c r="B813" s="3" t="str">
        <x:v>O&amp;M</x:v>
      </x:c>
      <x:c r="C813" s="3" t="str">
        <x:v>PRODUÇÃO</x:v>
      </x:c>
      <x:c r="D813" s="3" t="str">
        <x:v>5020200034</x:v>
      </x:c>
      <x:c r="E813" s="9" t="str">
        <x:v>INST ESTAI ANCORA LM</x:v>
      </x:c>
      <x:c r="F813" s="3" t="str">
        <x:v>CONJUNTO</x:v>
      </x:c>
      <x:c r="G813" s="10" t="n">
        <x:v>364.41500726813666</x:v>
      </x:c>
      <x:c r="H813" s="10" t="n">
        <x:f>IF(G813="","",G813/12)</x:f>
        <x:v>30.367917272344723</x:v>
      </x:c>
      <x:c r="I813" s="10" t="n">
        <x:v>27</x:v>
      </x:c>
      <x:c r="J813" s="10" t="n">
        <x:f>IF(H813="","",I813-H813)</x:f>
        <x:v>-3.367917272344723</x:v>
      </x:c>
      <x:c r="K813" s="11" t="n">
        <x:f>IF(H813&gt;0,I813/H813,"")</x:f>
        <x:v>0.8890962049803858</x:v>
      </x:c>
      <x:c r="L813" s="12" t="n">
        <x:v>27910.85</x:v>
      </x:c>
      <x:c r="M813" s="12" t="n">
        <x:v>24815.43</x:v>
      </x:c>
      <x:c r="N813" s="12" t="n">
        <x:f>M813-L813</x:f>
        <x:v>-3095.4199999999983</x:v>
      </x:c>
      <x:c r="O813" s="3" t="str">
        <x:v>Anexo IX</x:v>
      </x:c>
    </x:row>
    <x:row r="814" ht="34" customHeight="1">
      <x:c r="A814" s="3" t="str">
        <x:v>Julho</x:v>
      </x:c>
      <x:c r="B814" s="3" t="str">
        <x:v>O&amp;M</x:v>
      </x:c>
      <x:c r="C814" s="3" t="str">
        <x:v>PRODUÇÃO</x:v>
      </x:c>
      <x:c r="D814" s="3" t="str">
        <x:v>5022000243</x:v>
      </x:c>
      <x:c r="E814" s="9" t="str">
        <x:v>INST CONECTOR EM CONDUTOR LM</x:v>
      </x:c>
      <x:c r="F814" s="3" t="str">
        <x:v>UNIDADE</x:v>
      </x:c>
      <x:c r="G814" s="10" t="n">
        <x:v>1314.6503605041767</x:v>
      </x:c>
      <x:c r="H814" s="10" t="n">
        <x:f>IF(G814="","",G814/12)</x:f>
        <x:v>109.55419670868139</x:v>
      </x:c>
      <x:c r="I814" s="10" t="n">
        <x:v>20</x:v>
      </x:c>
      <x:c r="J814" s="10" t="n">
        <x:f>IF(H814="","",I814-H814)</x:f>
        <x:v>-89.55419670868139</x:v>
      </x:c>
      <x:c r="K814" s="11" t="n">
        <x:f>IF(H814&gt;0,I814/H814,"")</x:f>
        <x:v>0.1825580452493532</x:v>
      </x:c>
      <x:c r="L814" s="12" t="n">
        <x:v>27635.05</x:v>
      </x:c>
      <x:c r="M814" s="12" t="n">
        <x:v>5045</x:v>
      </x:c>
      <x:c r="N814" s="12" t="n">
        <x:f>M814-L814</x:f>
        <x:v>-22590.05</x:v>
      </x:c>
      <x:c r="O814" s="3" t="str">
        <x:v>Anexo IX</x:v>
      </x:c>
    </x:row>
    <x:row r="815" ht="34" customHeight="1">
      <x:c r="A815" s="3" t="str">
        <x:v>Julho</x:v>
      </x:c>
      <x:c r="B815" s="3" t="str">
        <x:v>O&amp;M</x:v>
      </x:c>
      <x:c r="C815" s="3" t="str">
        <x:v>PRODUÇÃO</x:v>
      </x:c>
      <x:c r="D815" s="3" t="str">
        <x:v>5025300177</x:v>
      </x:c>
      <x:c r="E815" s="9" t="str">
        <x:v>RET CHAVE FACA LM</x:v>
      </x:c>
      <x:c r="F815" s="3" t="str">
        <x:v>UNIDADE</x:v>
      </x:c>
      <x:c r="G815" s="10" t="n">
        <x:v>950.4163401936473</x:v>
      </x:c>
      <x:c r="H815" s="10" t="n">
        <x:f>IF(G815="","",G815/12)</x:f>
        <x:v>79.20136168280395</x:v>
      </x:c>
      <x:c r="I815" s="10" t="n">
        <x:v>30</x:v>
      </x:c>
      <x:c r="J815" s="10" t="n">
        <x:f>IF(H815="","",I815-H815)</x:f>
        <x:v>-49.20136168280395</x:v>
      </x:c>
      <x:c r="K815" s="11" t="n">
        <x:f>IF(H815&gt;0,I815/H815,"")</x:f>
        <x:v>0.3787813664132184</x:v>
      </x:c>
      <x:c r="L815" s="12" t="n">
        <x:v>26287.72</x:v>
      </x:c>
      <x:c r="M815" s="12" t="n">
        <x:v>9957.3</x:v>
      </x:c>
      <x:c r="N815" s="12" t="n">
        <x:f>M815-L815</x:f>
        <x:v>-16330.420000000002</x:v>
      </x:c>
      <x:c r="O815" s="3" t="str">
        <x:v>Anexo IX</x:v>
      </x:c>
    </x:row>
    <x:row r="816" ht="34" customHeight="1">
      <x:c r="A816" s="3" t="str">
        <x:v>Julho</x:v>
      </x:c>
      <x:c r="B816" s="3" t="str">
        <x:v>O&amp;M</x:v>
      </x:c>
      <x:c r="C816" s="3" t="str">
        <x:v>PRODUÇÃO</x:v>
      </x:c>
      <x:c r="D816" s="3" t="str">
        <x:v>5031200313</x:v>
      </x:c>
      <x:c r="E816" s="9" t="str">
        <x:v>RET ESTR PRI 2/3F SUS/PAS DP CRUZ DP LV</x:v>
      </x:c>
      <x:c r="F816" s="3" t="str">
        <x:v>UNIDADE</x:v>
      </x:c>
      <x:c r="G816" s="10" t="n">
        <x:v>416.13213545292126</x:v>
      </x:c>
      <x:c r="H816" s="10" t="n">
        <x:f>IF(G816="","",G816/12)</x:f>
        <x:v>34.67767795441011</x:v>
      </x:c>
      <x:c r="I816" s="10" t="n">
        <x:v>21</x:v>
      </x:c>
      <x:c r="J816" s="10" t="n">
        <x:f>IF(H816="","",I816-H816)</x:f>
        <x:v>-13.677677954410107</x:v>
      </x:c>
      <x:c r="K816" s="11" t="n">
        <x:f>IF(H816&gt;0,I816/H816,"")</x:f>
        <x:v>0.605576879386451</x:v>
      </x:c>
      <x:c r="L816" s="12" t="n">
        <x:v>26050.57</x:v>
      </x:c>
      <x:c r="M816" s="12" t="n">
        <x:v>15775.62</x:v>
      </x:c>
      <x:c r="N816" s="12" t="n">
        <x:f>M816-L816</x:f>
        <x:v>-10274.949999999999</x:v>
      </x:c>
      <x:c r="O816" s="3" t="str">
        <x:v>Anexo IX</x:v>
      </x:c>
    </x:row>
    <x:row r="817" ht="34" customHeight="1">
      <x:c r="A817" s="3" t="str">
        <x:v>Julho</x:v>
      </x:c>
      <x:c r="B817" s="3" t="str">
        <x:v>O&amp;M</x:v>
      </x:c>
      <x:c r="C817" s="3" t="str">
        <x:v>PRODUÇÃO</x:v>
      </x:c>
      <x:c r="D817" s="3" t="str">
        <x:v>5025300122</x:v>
      </x:c>
      <x:c r="E817" s="9" t="str">
        <x:v>INST ESTR CP RELIGADOR/SEC 3F &gt;400A LM</x:v>
      </x:c>
      <x:c r="F817" s="3" t="str">
        <x:v>CONJUNTO</x:v>
      </x:c>
      <x:c r="G817" s="10" t="n">
        <x:v>50</x:v>
      </x:c>
      <x:c r="H817" s="10" t="n">
        <x:f>IF(G817="","",G817/12)</x:f>
        <x:v>4.166666666666667</x:v>
      </x:c>
      <x:c r="I817" s="10" t="n">
        <x:v>26</x:v>
      </x:c>
      <x:c r="J817" s="10" t="n">
        <x:f>IF(H817="","",I817-H817)</x:f>
        <x:v>21.833333333333332</x:v>
      </x:c>
      <x:c r="K817" s="11" t="n">
        <x:f>IF(H817&gt;0,I817/H817,"")</x:f>
        <x:v>6.239999999999999</x:v>
      </x:c>
      <x:c r="L817" s="12" t="n">
        <x:v>25001.58</x:v>
      </x:c>
      <x:c r="M817" s="12" t="n">
        <x:v>156009.88</x:v>
      </x:c>
      <x:c r="N817" s="12" t="n">
        <x:f>M817-L817</x:f>
        <x:v>131008.3</x:v>
      </x:c>
      <x:c r="O817" s="3" t="str">
        <x:v>Anexo IX</x:v>
      </x:c>
    </x:row>
    <x:row r="818" ht="34" customHeight="1">
      <x:c r="A818" s="3" t="str">
        <x:v>Julho</x:v>
      </x:c>
      <x:c r="B818" s="3" t="str">
        <x:v>O&amp;M</x:v>
      </x:c>
      <x:c r="C818" s="3" t="str">
        <x:v>PRODUÇÃO</x:v>
      </x:c>
      <x:c r="D818" s="3" t="str">
        <x:v>5032000209</x:v>
      </x:c>
      <x:c r="E818" s="9" t="str">
        <x:v>RET CONECTOR EM CONDUTOR LV</x:v>
      </x:c>
      <x:c r="F818" s="3" t="str">
        <x:v>UNIDADE</x:v>
      </x:c>
      <x:c r="G818" s="10" t="n">
        <x:v>1674</x:v>
      </x:c>
      <x:c r="H818" s="10" t="n">
        <x:f>IF(G818="","",G818/12)</x:f>
        <x:v>139.5</x:v>
      </x:c>
      <x:c r="I818" s="10" t="n">
        <x:v>93</x:v>
      </x:c>
      <x:c r="J818" s="10" t="n">
        <x:f>IF(H818="","",I818-H818)</x:f>
        <x:v>-46.5</x:v>
      </x:c>
      <x:c r="K818" s="11" t="n">
        <x:f>IF(H818&gt;0,I818/H818,"")</x:f>
        <x:v>0.6666666666666666</x:v>
      </x:c>
      <x:c r="L818" s="12" t="n">
        <x:v>23932.62</x:v>
      </x:c>
      <x:c r="M818" s="12" t="n">
        <x:v>15955.08</x:v>
      </x:c>
      <x:c r="N818" s="12" t="n">
        <x:f>M818-L818</x:f>
        <x:v>-7977.539999999999</x:v>
      </x:c>
      <x:c r="O818" s="3" t="str">
        <x:v>Anexo IX</x:v>
      </x:c>
    </x:row>
    <x:row r="819" ht="34" customHeight="1">
      <x:c r="A819" s="3" t="str">
        <x:v>Julho</x:v>
      </x:c>
      <x:c r="B819" s="3" t="str">
        <x:v>O&amp;M</x:v>
      </x:c>
      <x:c r="C819" s="3" t="str">
        <x:v>PRODUÇÃO</x:v>
      </x:c>
      <x:c r="D819" s="3" t="str">
        <x:v>5032000207</x:v>
      </x:c>
      <x:c r="E819" s="9" t="str">
        <x:v>INST EMENDA COND NU AL/CU LV</x:v>
      </x:c>
      <x:c r="F819" s="3" t="str">
        <x:v>UNIDADE</x:v>
      </x:c>
      <x:c r="G819" s="10" t="n">
        <x:v>788.7275373488997</x:v>
      </x:c>
      <x:c r="H819" s="10" t="n">
        <x:f>IF(G819="","",G819/12)</x:f>
        <x:v>65.72729477907497</x:v>
      </x:c>
      <x:c r="I819" s="10" t="n">
        <x:v>8</x:v>
      </x:c>
      <x:c r="J819" s="10" t="n">
        <x:f>IF(H819="","",I819-H819)</x:f>
        <x:v>-57.72729477907497</x:v>
      </x:c>
      <x:c r="K819" s="11" t="n">
        <x:f>IF(H819&gt;0,I819/H819,"")</x:f>
        <x:v>0.12171503523596854</x:v>
      </x:c>
      <x:c r="L819" s="12" t="n">
        <x:v>23832.06</x:v>
      </x:c>
      <x:c r="M819" s="12" t="n">
        <x:v>2900.72</x:v>
      </x:c>
      <x:c r="N819" s="12" t="n">
        <x:f>M819-L819</x:f>
        <x:v>-20931.34</x:v>
      </x:c>
      <x:c r="O819" s="3" t="str">
        <x:v>Anexo IX</x:v>
      </x:c>
    </x:row>
    <x:row r="820" ht="34" customHeight="1">
      <x:c r="A820" s="3" t="str">
        <x:v>Julho</x:v>
      </x:c>
      <x:c r="B820" s="3" t="str">
        <x:v>O&amp;M</x:v>
      </x:c>
      <x:c r="C820" s="3" t="str">
        <x:v>PRODUÇÃO</x:v>
      </x:c>
      <x:c r="D820" s="3" t="str">
        <x:v>5021000162</x:v>
      </x:c>
      <x:c r="E820" s="9" t="str">
        <x:v>INST ESTR PRI RDC ANCORAGEM DUPLA LM</x:v>
      </x:c>
      <x:c r="F820" s="3" t="str">
        <x:v>CONJUNTO</x:v>
      </x:c>
      <x:c r="G820" s="10" t="n">
        <x:v>308</x:v>
      </x:c>
      <x:c r="H820" s="10" t="n">
        <x:f>IF(G820="","",G820/12)</x:f>
        <x:v>25.666666666666668</x:v>
      </x:c>
      <x:c r="I820" s="10" t="n">
        <x:v>27</x:v>
      </x:c>
      <x:c r="J820" s="10" t="n">
        <x:f>IF(H820="","",I820-H820)</x:f>
        <x:v>1.3333333333333321</x:v>
      </x:c>
      <x:c r="K820" s="11" t="n">
        <x:f>IF(H820&gt;0,I820/H820,"")</x:f>
        <x:v>1.051948051948052</x:v>
      </x:c>
      <x:c r="L820" s="12" t="n">
        <x:v>23485.51</x:v>
      </x:c>
      <x:c r="M820" s="12" t="n">
        <x:v>24705.54</x:v>
      </x:c>
      <x:c r="N820" s="12" t="n">
        <x:f>M820-L820</x:f>
        <x:v>1220.0300000000025</x:v>
      </x:c>
      <x:c r="O820" s="3" t="str">
        <x:v>Anexo IX</x:v>
      </x:c>
    </x:row>
    <x:row r="821" ht="34" customHeight="1">
      <x:c r="A821" s="3" t="str">
        <x:v>Julho</x:v>
      </x:c>
      <x:c r="B821" s="3" t="str">
        <x:v>O&amp;M</x:v>
      </x:c>
      <x:c r="C821" s="3" t="str">
        <x:v>PRODUÇÃO</x:v>
      </x:c>
      <x:c r="D821" s="3" t="str">
        <x:v>5025300144</x:v>
      </x:c>
      <x:c r="E821" s="9" t="str">
        <x:v>RET ESTR CP TRAFO DT 1F FN LM</x:v>
      </x:c>
      <x:c r="F821" s="3" t="str">
        <x:v>CONJUNTO</x:v>
      </x:c>
      <x:c r="G821" s="10" t="n">
        <x:v>190.66666666666669</x:v>
      </x:c>
      <x:c r="H821" s="10" t="n">
        <x:f>IF(G821="","",G821/12)</x:f>
        <x:v>15.888888888888891</x:v>
      </x:c>
      <x:c r="I821" s="10" t="n">
        <x:v>29</x:v>
      </x:c>
      <x:c r="J821" s="10" t="n">
        <x:f>IF(H821="","",I821-H821)</x:f>
        <x:v>13.111111111111109</x:v>
      </x:c>
      <x:c r="K821" s="11" t="n">
        <x:f>IF(H821&gt;0,I821/H821,"")</x:f>
        <x:v>1.825174825174825</x:v>
      </x:c>
      <x:c r="L821" s="12" t="n">
        <x:v>23392.1</x:v>
      </x:c>
      <x:c r="M821" s="12" t="n">
        <x:v>42694.67</x:v>
      </x:c>
      <x:c r="N821" s="12" t="n">
        <x:f>M821-L821</x:f>
        <x:v>19302.57</x:v>
      </x:c>
      <x:c r="O821" s="3" t="str">
        <x:v>Anexo IX</x:v>
      </x:c>
    </x:row>
    <x:row r="822" ht="34" customHeight="1">
      <x:c r="A822" s="3" t="str">
        <x:v>Julho</x:v>
      </x:c>
      <x:c r="B822" s="3" t="str">
        <x:v>O&amp;M</x:v>
      </x:c>
      <x:c r="C822" s="3" t="str">
        <x:v>PRODUÇÃO</x:v>
      </x:c>
      <x:c r="D822" s="3" t="str">
        <x:v>5025300116</x:v>
      </x:c>
      <x:c r="E822" s="9" t="str">
        <x:v>INST RELIGADOR 1F POSTE LM</x:v>
      </x:c>
      <x:c r="F822" s="3" t="str">
        <x:v>UNIDADE</x:v>
      </x:c>
      <x:c r="G822" s="10" t="n">
        <x:v>301.3333333333333</x:v>
      </x:c>
      <x:c r="H822" s="10" t="n">
        <x:f>IF(G822="","",G822/12)</x:f>
        <x:v>25.11111111111111</x:v>
      </x:c>
      <x:c r="I822" s="10" t="n">
        <x:v>0</x:v>
      </x:c>
      <x:c r="J822" s="10" t="n">
        <x:f>IF(H822="","",I822-H822)</x:f>
        <x:v>-25.11111111111111</x:v>
      </x:c>
      <x:c r="K822" s="11" t="n">
        <x:f>IF(H822&gt;0,I822/H822,"")</x:f>
        <x:v>0</x:v>
      </x:c>
      <x:c r="L822" s="12" t="n">
        <x:v>22749.41</x:v>
      </x:c>
      <x:c r="M822" s="12" t="n">
        <x:v>0</x:v>
      </x:c>
      <x:c r="N822" s="12" t="n">
        <x:f>M822-L822</x:f>
        <x:v>-22749.41</x:v>
      </x:c>
      <x:c r="O822" s="3" t="str">
        <x:v>Anexo IX</x:v>
      </x:c>
    </x:row>
    <x:row r="823" ht="34" customHeight="1">
      <x:c r="A823" s="3" t="str">
        <x:v>Julho</x:v>
      </x:c>
      <x:c r="B823" s="3" t="str">
        <x:v>O&amp;M</x:v>
      </x:c>
      <x:c r="C823" s="3" t="str">
        <x:v>PRODUÇÃO</x:v>
      </x:c>
      <x:c r="D823" s="3" t="str">
        <x:v>5020200035</x:v>
      </x:c>
      <x:c r="E823" s="9" t="str">
        <x:v>RET ESTAI ANCORA LM</x:v>
      </x:c>
      <x:c r="F823" s="3" t="str">
        <x:v>CONJUNTO</x:v>
      </x:c>
      <x:c r="G823" s="10" t="n">
        <x:v>1046.6666666666667</x:v>
      </x:c>
      <x:c r="H823" s="10" t="n">
        <x:f>IF(G823="","",G823/12)</x:f>
        <x:v>87.22222222222223</x:v>
      </x:c>
      <x:c r="I823" s="10" t="n">
        <x:v>88</x:v>
      </x:c>
      <x:c r="J823" s="10" t="n">
        <x:f>IF(H823="","",I823-H823)</x:f>
        <x:v>0.7777777777777715</x:v>
      </x:c>
      <x:c r="K823" s="11" t="n">
        <x:f>IF(H823&gt;0,I823/H823,"")</x:f>
        <x:v>1.0089171974522293</x:v>
      </x:c>
      <x:c r="L823" s="12" t="n">
        <x:v>22540.84</x:v>
      </x:c>
      <x:c r="M823" s="12" t="n">
        <x:v>22741.84</x:v>
      </x:c>
      <x:c r="N823" s="12" t="n">
        <x:f>M823-L823</x:f>
        <x:v>201</x:v>
      </x:c>
      <x:c r="O823" s="3" t="str">
        <x:v>Anexo IX</x:v>
      </x:c>
    </x:row>
    <x:row r="824" ht="34" customHeight="1">
      <x:c r="A824" s="3" t="str">
        <x:v>Julho</x:v>
      </x:c>
      <x:c r="B824" s="3" t="str">
        <x:v>O&amp;M</x:v>
      </x:c>
      <x:c r="C824" s="3" t="str">
        <x:v>PRODUÇÃO</x:v>
      </x:c>
      <x:c r="D824" s="3" t="str">
        <x:v>5021000145</x:v>
      </x:c>
      <x:c r="E824" s="9" t="str">
        <x:v>INST ESTR PRI 1F ANC/AMA DP S/CRUZ LM</x:v>
      </x:c>
      <x:c r="F824" s="3" t="str">
        <x:v>CONJUNTO</x:v>
      </x:c>
      <x:c r="G824" s="10" t="n">
        <x:v>509.11229213037234</x:v>
      </x:c>
      <x:c r="H824" s="10" t="n">
        <x:f>IF(G824="","",G824/12)</x:f>
        <x:v>42.42602434419769</x:v>
      </x:c>
      <x:c r="I824" s="10" t="n">
        <x:v>55</x:v>
      </x:c>
      <x:c r="J824" s="10" t="n">
        <x:f>IF(H824="","",I824-H824)</x:f>
        <x:v>12.573975655802307</x:v>
      </x:c>
      <x:c r="K824" s="11" t="n">
        <x:f>IF(H824&gt;0,I824/H824,"")</x:f>
        <x:v>1.296374120605575</x:v>
      </x:c>
      <x:c r="L824" s="12" t="n">
        <x:v>22285.12</x:v>
      </x:c>
      <x:c r="M824" s="12" t="n">
        <x:v>28889.85</x:v>
      </x:c>
      <x:c r="N824" s="12" t="n">
        <x:f>M824-L824</x:f>
        <x:v>6604.73</x:v>
      </x:c>
      <x:c r="O824" s="3" t="str">
        <x:v>Anexo IX</x:v>
      </x:c>
    </x:row>
    <x:row r="825" ht="34" customHeight="1">
      <x:c r="A825" s="3" t="str">
        <x:v>Julho</x:v>
      </x:c>
      <x:c r="B825" s="3" t="str">
        <x:v>O&amp;M</x:v>
      </x:c>
      <x:c r="C825" s="3" t="str">
        <x:v>PRODUÇÃO</x:v>
      </x:c>
      <x:c r="D825" s="3" t="str">
        <x:v>5032000214</x:v>
      </x:c>
      <x:c r="E825" s="9" t="str">
        <x:v>INST AMARRACAO COND NU/MULTIP/PROTEG LV</x:v>
      </x:c>
      <x:c r="F825" s="3" t="str">
        <x:v>UNIDADE</x:v>
      </x:c>
      <x:c r="G825" s="10" t="n">
        <x:v>834</x:v>
      </x:c>
      <x:c r="H825" s="10" t="n">
        <x:f>IF(G825="","",G825/12)</x:f>
        <x:v>69.5</x:v>
      </x:c>
      <x:c r="I825" s="10" t="n">
        <x:v>90</x:v>
      </x:c>
      <x:c r="J825" s="10" t="n">
        <x:f>IF(H825="","",I825-H825)</x:f>
        <x:v>20.5</x:v>
      </x:c>
      <x:c r="K825" s="11" t="n">
        <x:f>IF(H825&gt;0,I825/H825,"")</x:f>
        <x:v>1.2949640287769784</x:v>
      </x:c>
      <x:c r="L825" s="12" t="n">
        <x:v>22061.39</x:v>
      </x:c>
      <x:c r="M825" s="12" t="n">
        <x:v>28568.7</x:v>
      </x:c>
      <x:c r="N825" s="12" t="n">
        <x:f>M825-L825</x:f>
        <x:v>6507.310000000001</x:v>
      </x:c>
      <x:c r="O825" s="3" t="str">
        <x:v>Anexo IX</x:v>
      </x:c>
    </x:row>
    <x:row r="826" ht="34" customHeight="1">
      <x:c r="A826" s="3" t="str">
        <x:v>Julho</x:v>
      </x:c>
      <x:c r="B826" s="3" t="str">
        <x:v>O&amp;M</x:v>
      </x:c>
      <x:c r="C826" s="3" t="str">
        <x:v>PRODUÇÃO</x:v>
      </x:c>
      <x:c r="D826" s="3" t="str">
        <x:v>5031200315</x:v>
      </x:c>
      <x:c r="E826" s="9" t="str">
        <x:v>RET ESTR PRI 2/3F ANC/AMA SP CRUZ DP LV</x:v>
      </x:c>
      <x:c r="F826" s="3" t="str">
        <x:v>UNIDADE</x:v>
      </x:c>
      <x:c r="G826" s="10" t="n">
        <x:v>327.92774613809786</x:v>
      </x:c>
      <x:c r="H826" s="10" t="n">
        <x:f>IF(G826="","",G826/12)</x:f>
        <x:v>27.32731217817482</x:v>
      </x:c>
      <x:c r="I826" s="10" t="n">
        <x:v>16</x:v>
      </x:c>
      <x:c r="J826" s="10" t="n">
        <x:f>IF(H826="","",I826-H826)</x:f>
        <x:v>-11.327312178174822</x:v>
      </x:c>
      <x:c r="K826" s="11" t="n">
        <x:f>IF(H826&gt;0,I826/H826,"")</x:f>
        <x:v>0.5854948300688909</x:v>
      </x:c>
      <x:c r="L826" s="12" t="n">
        <x:v>21994.66</x:v>
      </x:c>
      <x:c r="M826" s="12" t="n">
        <x:v>12877.76</x:v>
      </x:c>
      <x:c r="N826" s="12" t="n">
        <x:f>M826-L826</x:f>
        <x:v>-9116.9</x:v>
      </x:c>
      <x:c r="O826" s="3" t="str">
        <x:v>Anexo IX</x:v>
      </x:c>
    </x:row>
    <x:row r="827" ht="34" customHeight="1">
      <x:c r="A827" s="3" t="str">
        <x:v>Julho</x:v>
      </x:c>
      <x:c r="B827" s="3" t="str">
        <x:v>O&amp;M</x:v>
      </x:c>
      <x:c r="C827" s="3" t="str">
        <x:v>PRODUÇÃO</x:v>
      </x:c>
      <x:c r="D827" s="3" t="str">
        <x:v>5033000297</x:v>
      </x:c>
      <x:c r="E827" s="9" t="str">
        <x:v>RET CHAVE FACA LV</x:v>
      </x:c>
      <x:c r="F827" s="3" t="str">
        <x:v>UNIDADE</x:v>
      </x:c>
      <x:c r="G827" s="10" t="n">
        <x:v>753</x:v>
      </x:c>
      <x:c r="H827" s="10" t="n">
        <x:f>IF(G827="","",G827/12)</x:f>
        <x:v>62.75</x:v>
      </x:c>
      <x:c r="I827" s="10" t="n">
        <x:v>53</x:v>
      </x:c>
      <x:c r="J827" s="10" t="n">
        <x:f>IF(H827="","",I827-H827)</x:f>
        <x:v>-9.75</x:v>
      </x:c>
      <x:c r="K827" s="11" t="n">
        <x:f>IF(H827&gt;0,I827/H827,"")</x:f>
        <x:v>0.8446215139442231</x:v>
      </x:c>
      <x:c r="L827" s="12" t="n">
        <x:v>21249.66</x:v>
      </x:c>
      <x:c r="M827" s="12" t="n">
        <x:v>17947.92</x:v>
      </x:c>
      <x:c r="N827" s="12" t="n">
        <x:f>M827-L827</x:f>
        <x:v>-3301.7400000000016</x:v>
      </x:c>
      <x:c r="O827" s="3" t="str">
        <x:v>Anexo IX</x:v>
      </x:c>
    </x:row>
    <x:row r="828" ht="34" customHeight="1">
      <x:c r="A828" s="3" t="str">
        <x:v>Julho</x:v>
      </x:c>
      <x:c r="B828" s="3" t="str">
        <x:v>O&amp;M</x:v>
      </x:c>
      <x:c r="C828" s="3" t="str">
        <x:v>PRODUÇÃO</x:v>
      </x:c>
      <x:c r="D828" s="3" t="str">
        <x:v>5025300106</x:v>
      </x:c>
      <x:c r="E828" s="9" t="str">
        <x:v>RET CONEXAO ILUMINACAO PUBLICA LM</x:v>
      </x:c>
      <x:c r="F828" s="3" t="str">
        <x:v>UNIDADE</x:v>
      </x:c>
      <x:c r="G828" s="10" t="n">
        <x:v>1334.6666666666667</x:v>
      </x:c>
      <x:c r="H828" s="10" t="n">
        <x:f>IF(G828="","",G828/12)</x:f>
        <x:v>111.22222222222223</x:v>
      </x:c>
      <x:c r="I828" s="10" t="n">
        <x:v>48</x:v>
      </x:c>
      <x:c r="J828" s="10" t="n">
        <x:f>IF(H828="","",I828-H828)</x:f>
        <x:v>-63.22222222222223</x:v>
      </x:c>
      <x:c r="K828" s="11" t="n">
        <x:f>IF(H828&gt;0,I828/H828,"")</x:f>
        <x:v>0.43156843156843155</x:v>
      </x:c>
      <x:c r="L828" s="12" t="n">
        <x:v>21227.87</x:v>
      </x:c>
      <x:c r="M828" s="12" t="n">
        <x:v>9161.28</x:v>
      </x:c>
      <x:c r="N828" s="12" t="n">
        <x:f>M828-L828</x:f>
        <x:v>-12066.589999999998</x:v>
      </x:c>
      <x:c r="O828" s="3" t="str">
        <x:v>Anexo IX</x:v>
      </x:c>
    </x:row>
    <x:row r="829" ht="34" customHeight="1">
      <x:c r="A829" s="3" t="str">
        <x:v>Julho</x:v>
      </x:c>
      <x:c r="B829" s="3" t="str">
        <x:v>O&amp;M</x:v>
      </x:c>
      <x:c r="C829" s="3" t="str">
        <x:v>PRODUÇÃO</x:v>
      </x:c>
      <x:c r="D829" s="3" t="str">
        <x:v>5021000141</x:v>
      </x:c>
      <x:c r="E829" s="9" t="str">
        <x:v>INST ESTR PRI 1F SUSP/PAS DP S/CRUZ LM</x:v>
      </x:c>
      <x:c r="F829" s="3" t="str">
        <x:v>CONJUNTO</x:v>
      </x:c>
      <x:c r="G829" s="10" t="n">
        <x:v>667.0219524015832</x:v>
      </x:c>
      <x:c r="H829" s="10" t="n">
        <x:f>IF(G829="","",G829/12)</x:f>
        <x:v>55.58516270013194</x:v>
      </x:c>
      <x:c r="I829" s="10" t="n">
        <x:v>13</x:v>
      </x:c>
      <x:c r="J829" s="10" t="n">
        <x:f>IF(H829="","",I829-H829)</x:f>
        <x:v>-42.58516270013194</x:v>
      </x:c>
      <x:c r="K829" s="11" t="n">
        <x:f>IF(H829&gt;0,I829/H829,"")</x:f>
        <x:v>0.2338753611306627</x:v>
      </x:c>
      <x:c r="L829" s="12" t="n">
        <x:v>20283.03</x:v>
      </x:c>
      <x:c r="M829" s="12" t="n">
        <x:v>4743.7</x:v>
      </x:c>
      <x:c r="N829" s="12" t="n">
        <x:f>M829-L829</x:f>
        <x:v>-15539.329999999998</x:v>
      </x:c>
      <x:c r="O829" s="3" t="str">
        <x:v>Anexo IX</x:v>
      </x:c>
    </x:row>
    <x:row r="830" ht="34" customHeight="1">
      <x:c r="A830" s="3" t="str">
        <x:v>Julho</x:v>
      </x:c>
      <x:c r="B830" s="3" t="str">
        <x:v>O&amp;M</x:v>
      </x:c>
      <x:c r="C830" s="3" t="str">
        <x:v>PRODUÇÃO</x:v>
      </x:c>
      <x:c r="D830" s="3" t="str">
        <x:v>5021000139</x:v>
      </x:c>
      <x:c r="E830" s="9" t="str">
        <x:v>INST ESTR PRI 1F SUSP/PAS SP S/CRUZ LM</x:v>
      </x:c>
      <x:c r="F830" s="3" t="str">
        <x:v>CONJUNTO</x:v>
      </x:c>
      <x:c r="G830" s="10" t="n">
        <x:v>644</x:v>
      </x:c>
      <x:c r="H830" s="10" t="n">
        <x:f>IF(G830="","",G830/12)</x:f>
        <x:v>53.666666666666664</x:v>
      </x:c>
      <x:c r="I830" s="10" t="n">
        <x:v>106</x:v>
      </x:c>
      <x:c r="J830" s="10" t="n">
        <x:f>IF(H830="","",I830-H830)</x:f>
        <x:v>52.333333333333336</x:v>
      </x:c>
      <x:c r="K830" s="11" t="n">
        <x:f>IF(H830&gt;0,I830/H830,"")</x:f>
        <x:v>1.9751552795031058</x:v>
      </x:c>
      <x:c r="L830" s="12" t="n">
        <x:v>16225.04</x:v>
      </x:c>
      <x:c r="M830" s="12" t="n">
        <x:v>32046.98</x:v>
      </x:c>
      <x:c r="N830" s="12" t="n">
        <x:f>M830-L830</x:f>
        <x:v>15821.939999999999</x:v>
      </x:c>
      <x:c r="O830" s="3" t="str">
        <x:v>Anexo IX</x:v>
      </x:c>
    </x:row>
    <x:row r="831" ht="34" customHeight="1">
      <x:c r="A831" s="3" t="str">
        <x:v>Julho</x:v>
      </x:c>
      <x:c r="B831" s="3" t="str">
        <x:v>O&amp;M</x:v>
      </x:c>
      <x:c r="C831" s="3" t="str">
        <x:v>PRODUÇÃO</x:v>
      </x:c>
      <x:c r="D831" s="3" t="str">
        <x:v>5021000160</x:v>
      </x:c>
      <x:c r="E831" s="9" t="str">
        <x:v>INST ESTR PRI RDC ANCORAGEM SIMPLES LM</x:v>
      </x:c>
      <x:c r="F831" s="3" t="str">
        <x:v>CONJUNTO</x:v>
      </x:c>
      <x:c r="G831" s="10" t="n">
        <x:v>256</x:v>
      </x:c>
      <x:c r="H831" s="10" t="n">
        <x:f>IF(G831="","",G831/12)</x:f>
        <x:v>21.333333333333332</x:v>
      </x:c>
      <x:c r="I831" s="10" t="n">
        <x:v>40</x:v>
      </x:c>
      <x:c r="J831" s="10" t="n">
        <x:f>IF(H831="","",I831-H831)</x:f>
        <x:v>18.666666666666668</x:v>
      </x:c>
      <x:c r="K831" s="11" t="n">
        <x:f>IF(H831&gt;0,I831/H831,"")</x:f>
        <x:v>1.875</x:v>
      </x:c>
      <x:c r="L831" s="12" t="n">
        <x:v>15793.49</x:v>
      </x:c>
      <x:c r="M831" s="12" t="n">
        <x:v>29612.8</x:v>
      </x:c>
      <x:c r="N831" s="12" t="n">
        <x:f>M831-L831</x:f>
        <x:v>13819.31</x:v>
      </x:c>
      <x:c r="O831" s="3" t="str">
        <x:v>Anexo IX</x:v>
      </x:c>
    </x:row>
    <x:row r="832" ht="34" customHeight="1">
      <x:c r="A832" s="3" t="str">
        <x:v>Julho</x:v>
      </x:c>
      <x:c r="B832" s="3" t="str">
        <x:v>O&amp;M</x:v>
      </x:c>
      <x:c r="C832" s="3" t="str">
        <x:v>PRODUÇÃO</x:v>
      </x:c>
      <x:c r="D832" s="3" t="str">
        <x:v>5025300225</x:v>
      </x:c>
      <x:c r="E832" s="9" t="str">
        <x:v>INST RELIGADOR DIST 1F BASE C LM</x:v>
      </x:c>
      <x:c r="F832" s="3" t="str">
        <x:v>UNIDADE</x:v>
      </x:c>
      <x:c r="G832" s="10" t="n">
        <x:v>300</x:v>
      </x:c>
      <x:c r="H832" s="10" t="n">
        <x:f>IF(G832="","",G832/12)</x:f>
        <x:v>25</x:v>
      </x:c>
      <x:c r="I832" s="10" t="n">
        <x:v>1</x:v>
      </x:c>
      <x:c r="J832" s="10" t="n">
        <x:f>IF(H832="","",I832-H832)</x:f>
        <x:v>-24</x:v>
      </x:c>
      <x:c r="K832" s="11" t="n">
        <x:f>IF(H832&gt;0,I832/H832,"")</x:f>
        <x:v>0.04</x:v>
      </x:c>
      <x:c r="L832" s="12" t="n">
        <x:v>15001.5</x:v>
      </x:c>
      <x:c r="M832" s="12" t="n">
        <x:v>600.06</x:v>
      </x:c>
      <x:c r="N832" s="12" t="n">
        <x:f>M832-L832</x:f>
        <x:v>-14401.44</x:v>
      </x:c>
      <x:c r="O832" s="3" t="str">
        <x:v>Anexo IX</x:v>
      </x:c>
    </x:row>
    <x:row r="833" ht="34" customHeight="1">
      <x:c r="A833" s="3" t="str">
        <x:v>Julho</x:v>
      </x:c>
      <x:c r="B833" s="3" t="str">
        <x:v>O&amp;M</x:v>
      </x:c>
      <x:c r="C833" s="3" t="str">
        <x:v>PRODUÇÃO</x:v>
      </x:c>
      <x:c r="D833" s="3" t="str">
        <x:v>5031200340</x:v>
      </x:c>
      <x:c r="E833" s="9" t="str">
        <x:v>NIVELAR CRUZETA LV</x:v>
      </x:c>
      <x:c r="F833" s="3" t="str">
        <x:v>CONJUNTO</x:v>
      </x:c>
      <x:c r="G833" s="10" t="n">
        <x:v>315</x:v>
      </x:c>
      <x:c r="H833" s="10" t="n">
        <x:f>IF(G833="","",G833/12)</x:f>
        <x:v>26.25</x:v>
      </x:c>
      <x:c r="I833" s="10" t="n">
        <x:v>18</x:v>
      </x:c>
      <x:c r="J833" s="10" t="n">
        <x:f>IF(H833="","",I833-H833)</x:f>
        <x:v>-8.25</x:v>
      </x:c>
      <x:c r="K833" s="11" t="n">
        <x:f>IF(H833&gt;0,I833/H833,"")</x:f>
        <x:v>0.6857142857142857</x:v>
      </x:c>
      <x:c r="L833" s="12" t="n">
        <x:v>13874.96</x:v>
      </x:c>
      <x:c r="M833" s="12" t="n">
        <x:v>9514.26</x:v>
      </x:c>
      <x:c r="N833" s="12" t="n">
        <x:f>M833-L833</x:f>
        <x:v>-4360.699999999999</x:v>
      </x:c>
      <x:c r="O833" s="3" t="str">
        <x:v>Anexo IX</x:v>
      </x:c>
    </x:row>
    <x:row r="834" ht="34" customHeight="1">
      <x:c r="A834" s="3" t="str">
        <x:v>Julho</x:v>
      </x:c>
      <x:c r="B834" s="3" t="str">
        <x:v>O&amp;M</x:v>
      </x:c>
      <x:c r="C834" s="3" t="str">
        <x:v>PRODUÇÃO</x:v>
      </x:c>
      <x:c r="D834" s="3" t="str">
        <x:v>5022000274</x:v>
      </x:c>
      <x:c r="E834" s="9" t="str">
        <x:v>INST EMENDA COND MULTIPLEXADO LM</x:v>
      </x:c>
      <x:c r="F834" s="3" t="str">
        <x:v>UNIDADE</x:v>
      </x:c>
      <x:c r="G834" s="10" t="n">
        <x:v>355.00987968554693</x:v>
      </x:c>
      <x:c r="H834" s="10" t="n">
        <x:f>IF(G834="","",G834/12)</x:f>
        <x:v>29.584156640462243</x:v>
      </x:c>
      <x:c r="I834" s="10" t="n">
        <x:v>0</x:v>
      </x:c>
      <x:c r="J834" s="10" t="n">
        <x:f>IF(H834="","",I834-H834)</x:f>
        <x:v>-29.584156640462243</x:v>
      </x:c>
      <x:c r="K834" s="11" t="n">
        <x:f>IF(H834&gt;0,I834/H834,"")</x:f>
        <x:v>0</x:v>
      </x:c>
      <x:c r="L834" s="12" t="n">
        <x:v>13797.46</x:v>
      </x:c>
      <x:c r="M834" s="12" t="n">
        <x:v>0</x:v>
      </x:c>
      <x:c r="N834" s="12" t="n">
        <x:f>M834-L834</x:f>
        <x:v>-13797.46</x:v>
      </x:c>
      <x:c r="O834" s="3" t="str">
        <x:v>Anexo IX</x:v>
      </x:c>
    </x:row>
    <x:row r="835" ht="34" customHeight="1">
      <x:c r="A835" s="3" t="str">
        <x:v>Julho</x:v>
      </x:c>
      <x:c r="B835" s="3" t="str">
        <x:v>O&amp;M</x:v>
      </x:c>
      <x:c r="C835" s="3" t="str">
        <x:v>PRODUÇÃO</x:v>
      </x:c>
      <x:c r="D835" s="3" t="str">
        <x:v>5022000286</x:v>
      </x:c>
      <x:c r="E835" s="9" t="str">
        <x:v>INST CONEX OU EMENDA DE CABO RDC LM</x:v>
      </x:c>
      <x:c r="F835" s="3" t="str">
        <x:v>UNIDADE</x:v>
      </x:c>
      <x:c r="G835" s="10" t="n">
        <x:v>346.6666666666667</x:v>
      </x:c>
      <x:c r="H835" s="10" t="n">
        <x:f>IF(G835="","",G835/12)</x:f>
        <x:v>28.88888888888889</x:v>
      </x:c>
      <x:c r="I835" s="10" t="n">
        <x:v>9</x:v>
      </x:c>
      <x:c r="J835" s="10" t="n">
        <x:f>IF(H835="","",I835-H835)</x:f>
        <x:v>-19.88888888888889</x:v>
      </x:c>
      <x:c r="K835" s="11" t="n">
        <x:f>IF(H835&gt;0,I835/H835,"")</x:f>
        <x:v>0.31153846153846154</x:v>
      </x:c>
      <x:c r="L835" s="12" t="n">
        <x:v>13473.2</x:v>
      </x:c>
      <x:c r="M835" s="12" t="n">
        <x:v>4197.42</x:v>
      </x:c>
      <x:c r="N835" s="12" t="n">
        <x:f>M835-L835</x:f>
        <x:v>-9275.78</x:v>
      </x:c>
      <x:c r="O835" s="3" t="str">
        <x:v>Anexo IX</x:v>
      </x:c>
    </x:row>
    <x:row r="836" ht="34" customHeight="1">
      <x:c r="A836" s="3" t="str">
        <x:v>Julho</x:v>
      </x:c>
      <x:c r="B836" s="3" t="str">
        <x:v>O&amp;M</x:v>
      </x:c>
      <x:c r="C836" s="3" t="str">
        <x:v>PRODUÇÃO</x:v>
      </x:c>
      <x:c r="D836" s="3" t="str">
        <x:v>5025300123</x:v>
      </x:c>
      <x:c r="E836" s="9" t="str">
        <x:v>RET ESTR CP RELIGADOR/SEC 3F &gt;400A LM</x:v>
      </x:c>
      <x:c r="F836" s="3" t="str">
        <x:v>CONJUNTO</x:v>
      </x:c>
      <x:c r="G836" s="10" t="n">
        <x:v>42.666666666666664</x:v>
      </x:c>
      <x:c r="H836" s="10" t="n">
        <x:f>IF(G836="","",G836/12)</x:f>
        <x:v>3.5555555555555554</x:v>
      </x:c>
      <x:c r="I836" s="10" t="n">
        <x:v>1</x:v>
      </x:c>
      <x:c r="J836" s="10" t="n">
        <x:f>IF(H836="","",I836-H836)</x:f>
        <x:v>-2.5555555555555554</x:v>
      </x:c>
      <x:c r="K836" s="11" t="n">
        <x:f>IF(H836&gt;0,I836/H836,"")</x:f>
        <x:v>0.28125</x:v>
      </x:c>
      <x:c r="L836" s="12" t="n">
        <x:v>13358.93</x:v>
      </x:c>
      <x:c r="M836" s="12" t="n">
        <x:v>3757.2</x:v>
      </x:c>
      <x:c r="N836" s="12" t="n">
        <x:f>M836-L836</x:f>
        <x:v>-9601.73</x:v>
      </x:c>
      <x:c r="O836" s="3" t="str">
        <x:v>Anexo IX</x:v>
      </x:c>
    </x:row>
    <x:row r="837" ht="34" customHeight="1">
      <x:c r="A837" s="3" t="str">
        <x:v>Julho</x:v>
      </x:c>
      <x:c r="B837" s="3" t="str">
        <x:v>O&amp;M</x:v>
      </x:c>
      <x:c r="C837" s="3" t="str">
        <x:v>PRODUÇÃO</x:v>
      </x:c>
      <x:c r="D837" s="3" t="str">
        <x:v>5032000215</x:v>
      </x:c>
      <x:c r="E837" s="9" t="str">
        <x:v>INST FLY TAP/CRUZAM AEREO LV</x:v>
      </x:c>
      <x:c r="F837" s="3" t="str">
        <x:v>UNIDADE</x:v>
      </x:c>
      <x:c r="G837" s="10" t="n">
        <x:v>309</x:v>
      </x:c>
      <x:c r="H837" s="10" t="n">
        <x:f>IF(G837="","",G837/12)</x:f>
        <x:v>25.75</x:v>
      </x:c>
      <x:c r="I837" s="10" t="n">
        <x:v>14</x:v>
      </x:c>
      <x:c r="J837" s="10" t="n">
        <x:f>IF(H837="","",I837-H837)</x:f>
        <x:v>-11.75</x:v>
      </x:c>
      <x:c r="K837" s="11" t="n">
        <x:f>IF(H837&gt;0,I837/H837,"")</x:f>
        <x:v>0.5436893203883495</x:v>
      </x:c>
      <x:c r="L837" s="12" t="n">
        <x:v>13184.52</x:v>
      </x:c>
      <x:c r="M837" s="12" t="n">
        <x:v>7168.28</x:v>
      </x:c>
      <x:c r="N837" s="12" t="n">
        <x:f>M837-L837</x:f>
        <x:v>-6016.240000000001</x:v>
      </x:c>
      <x:c r="O837" s="3" t="str">
        <x:v>Anexo IX</x:v>
      </x:c>
    </x:row>
    <x:row r="838" ht="34" customHeight="1">
      <x:c r="A838" s="3" t="str">
        <x:v>Julho</x:v>
      </x:c>
      <x:c r="B838" s="3" t="str">
        <x:v>O&amp;M</x:v>
      </x:c>
      <x:c r="C838" s="3" t="str">
        <x:v>PRODUÇÃO</x:v>
      </x:c>
      <x:c r="D838" s="3" t="str">
        <x:v>5020000106</x:v>
      </x:c>
      <x:c r="E838" s="9" t="str">
        <x:v>APRUMAR POSTE CONC/FIBRA LM</x:v>
      </x:c>
      <x:c r="F838" s="3" t="str">
        <x:v>UNIDADE</x:v>
      </x:c>
      <x:c r="G838" s="10" t="n">
        <x:v>238</x:v>
      </x:c>
      <x:c r="H838" s="10" t="n">
        <x:f>IF(G838="","",G838/12)</x:f>
        <x:v>19.833333333333332</x:v>
      </x:c>
      <x:c r="I838" s="10" t="n">
        <x:v>13</x:v>
      </x:c>
      <x:c r="J838" s="10" t="n">
        <x:f>IF(H838="","",I838-H838)</x:f>
        <x:v>-6.833333333333332</x:v>
      </x:c>
      <x:c r="K838" s="11" t="n">
        <x:f>IF(H838&gt;0,I838/H838,"")</x:f>
        <x:v>0.6554621848739496</x:v>
      </x:c>
      <x:c r="L838" s="12" t="n">
        <x:v>12925.78</x:v>
      </x:c>
      <x:c r="M838" s="12" t="n">
        <x:v>8472.36</x:v>
      </x:c>
      <x:c r="N838" s="12" t="n">
        <x:f>M838-L838</x:f>
        <x:v>-4453.42</x:v>
      </x:c>
      <x:c r="O838" s="3" t="str">
        <x:v>Anexo IX</x:v>
      </x:c>
    </x:row>
    <x:row r="839" ht="34" customHeight="1">
      <x:c r="A839" s="3" t="str">
        <x:v>Julho</x:v>
      </x:c>
      <x:c r="B839" s="3" t="str">
        <x:v>O&amp;M</x:v>
      </x:c>
      <x:c r="C839" s="3" t="str">
        <x:v>PRODUÇÃO</x:v>
      </x:c>
      <x:c r="D839" s="3" t="str">
        <x:v>5022000282</x:v>
      </x:c>
      <x:c r="E839" s="9" t="str">
        <x:v>TENSIONAR COND MESAGEIRO RDC LM</x:v>
      </x:c>
      <x:c r="F839" s="3" t="str">
        <x:v>UNIDADE</x:v>
      </x:c>
      <x:c r="G839" s="10" t="n">
        <x:v>498.6156202519881</x:v>
      </x:c>
      <x:c r="H839" s="10" t="n">
        <x:f>IF(G839="","",G839/12)</x:f>
        <x:v>41.55130168766568</x:v>
      </x:c>
      <x:c r="I839" s="10" t="n">
        <x:v>2</x:v>
      </x:c>
      <x:c r="J839" s="10" t="n">
        <x:f>IF(H839="","",I839-H839)</x:f>
        <x:v>-39.55130168766568</x:v>
      </x:c>
      <x:c r="K839" s="11" t="n">
        <x:f>IF(H839&gt;0,I839/H839,"")</x:f>
        <x:v>0.04813326944685565</x:v>
      </x:c>
      <x:c r="L839" s="12" t="n">
        <x:v>12791.57</x:v>
      </x:c>
      <x:c r="M839" s="12" t="n">
        <x:v>615.7</x:v>
      </x:c>
      <x:c r="N839" s="12" t="n">
        <x:f>M839-L839</x:f>
        <x:v>-12175.869999999999</x:v>
      </x:c>
      <x:c r="O839" s="3" t="str">
        <x:v>Anexo IX</x:v>
      </x:c>
    </x:row>
    <x:row r="840" ht="34" customHeight="1">
      <x:c r="A840" s="3" t="str">
        <x:v>Julho</x:v>
      </x:c>
      <x:c r="B840" s="3" t="str">
        <x:v>O&amp;M</x:v>
      </x:c>
      <x:c r="C840" s="3" t="str">
        <x:v>PRODUÇÃO</x:v>
      </x:c>
      <x:c r="D840" s="3" t="str">
        <x:v>5025300126</x:v>
      </x:c>
      <x:c r="E840" s="9" t="str">
        <x:v>INST ESTR CP BCO REGUL 3F PLAT C/ATER LM</x:v>
      </x:c>
      <x:c r="F840" s="3" t="str">
        <x:v>CONJUNTO</x:v>
      </x:c>
      <x:c r="G840" s="10" t="n">
        <x:v>20</x:v>
      </x:c>
      <x:c r="H840" s="10" t="n">
        <x:f>IF(G840="","",G840/12)</x:f>
        <x:v>1.6666666666666667</x:v>
      </x:c>
      <x:c r="I840" s="10" t="n">
        <x:v>0</x:v>
      </x:c>
      <x:c r="J840" s="10" t="n">
        <x:f>IF(H840="","",I840-H840)</x:f>
        <x:v>-1.6666666666666667</x:v>
      </x:c>
      <x:c r="K840" s="11" t="n">
        <x:f>IF(H840&gt;0,I840/H840,"")</x:f>
        <x:v>0</x:v>
      </x:c>
      <x:c r="L840" s="12" t="n">
        <x:v>12459.82</x:v>
      </x:c>
      <x:c r="M840" s="12" t="n">
        <x:v>0</x:v>
      </x:c>
      <x:c r="N840" s="12" t="n">
        <x:f>M840-L840</x:f>
        <x:v>-12459.82</x:v>
      </x:c>
      <x:c r="O840" s="3" t="str">
        <x:v>Anexo IX</x:v>
      </x:c>
    </x:row>
    <x:row r="841" ht="34" customHeight="1">
      <x:c r="A841" s="3" t="str">
        <x:v>Julho</x:v>
      </x:c>
      <x:c r="B841" s="3" t="str">
        <x:v>O&amp;M</x:v>
      </x:c>
      <x:c r="C841" s="3" t="str">
        <x:v>PRODUÇÃO</x:v>
      </x:c>
      <x:c r="D841" s="3" t="str">
        <x:v>5035000071</x:v>
      </x:c>
      <x:c r="E841" s="9" t="str">
        <x:v>PODA ARV BAMBU CORTE REBAIX BAM PO LV</x:v>
      </x:c>
      <x:c r="F841" s="3" t="str">
        <x:v>METRO</x:v>
      </x:c>
      <x:c r="G841" s="10" t="n">
        <x:v>1270.562430902979</x:v>
      </x:c>
      <x:c r="H841" s="10" t="n">
        <x:f>IF(G841="","",G841/12)</x:f>
        <x:v>105.88020257524825</x:v>
      </x:c>
      <x:c r="I841" s="10" t="n">
        <x:v>6</x:v>
      </x:c>
      <x:c r="J841" s="10" t="n">
        <x:f>IF(H841="","",I841-H841)</x:f>
        <x:v>-99.88020257524825</x:v>
      </x:c>
      <x:c r="K841" s="11" t="n">
        <x:f>IF(H841&gt;0,I841/H841,"")</x:f>
        <x:v>0.05666781753402716</x:v>
      </x:c>
      <x:c r="L841" s="12" t="n">
        <x:v>10864.37</x:v>
      </x:c>
      <x:c r="M841" s="12" t="n">
        <x:v>615.66</x:v>
      </x:c>
      <x:c r="N841" s="12" t="n">
        <x:f>M841-L841</x:f>
        <x:v>-10248.710000000001</x:v>
      </x:c>
      <x:c r="O841" s="3" t="str">
        <x:v>Anexo IX</x:v>
      </x:c>
    </x:row>
    <x:row r="842" ht="34" customHeight="1">
      <x:c r="A842" s="3" t="str">
        <x:v>Julho</x:v>
      </x:c>
      <x:c r="B842" s="3" t="str">
        <x:v>O&amp;M</x:v>
      </x:c>
      <x:c r="C842" s="3" t="str">
        <x:v>PRODUÇÃO</x:v>
      </x:c>
      <x:c r="D842" s="3" t="str">
        <x:v>5022000242</x:v>
      </x:c>
      <x:c r="E842" s="9" t="str">
        <x:v>TENSIONAR COND NU ALUMINIO &lt;= 1/0 LM</x:v>
      </x:c>
      <x:c r="F842" s="3" t="str">
        <x:v>UNIDADE</x:v>
      </x:c>
      <x:c r="G842" s="10" t="n">
        <x:v>545.3963502372534</x:v>
      </x:c>
      <x:c r="H842" s="10" t="n">
        <x:f>IF(G842="","",G842/12)</x:f>
        <x:v>45.44969585310445</x:v>
      </x:c>
      <x:c r="I842" s="10" t="n">
        <x:v>535</x:v>
      </x:c>
      <x:c r="J842" s="10" t="n">
        <x:f>IF(H842="","",I842-H842)</x:f>
        <x:v>489.55030414689554</x:v>
      </x:c>
      <x:c r="K842" s="11" t="n">
        <x:f>IF(H842&gt;0,I842/H842,"")</x:f>
        <x:v>11.771255889789561</x:v>
      </x:c>
      <x:c r="L842" s="12" t="n">
        <x:v>10407.07</x:v>
      </x:c>
      <x:c r="M842" s="12" t="n">
        <x:v>122504.3</x:v>
      </x:c>
      <x:c r="N842" s="12" t="n">
        <x:f>M842-L842</x:f>
        <x:v>112097.23000000001</x:v>
      </x:c>
      <x:c r="O842" s="3" t="str">
        <x:v>Anexo IX</x:v>
      </x:c>
    </x:row>
    <x:row r="843" ht="34" customHeight="1">
      <x:c r="A843" s="3" t="str">
        <x:v>Julho</x:v>
      </x:c>
      <x:c r="B843" s="3" t="str">
        <x:v>O&amp;M</x:v>
      </x:c>
      <x:c r="C843" s="3" t="str">
        <x:v>PRODUÇÃO</x:v>
      </x:c>
      <x:c r="D843" s="3" t="str">
        <x:v>5033000321</x:v>
      </x:c>
      <x:c r="E843" s="9" t="str">
        <x:v>INST RELIGADOR DIST 1F BASE C LV</x:v>
      </x:c>
      <x:c r="F843" s="3" t="str">
        <x:v>UNIDADE</x:v>
      </x:c>
      <x:c r="G843" s="10" t="n">
        <x:v>180</x:v>
      </x:c>
      <x:c r="H843" s="10" t="n">
        <x:f>IF(G843="","",G843/12)</x:f>
        <x:v>15</x:v>
      </x:c>
      <x:c r="I843" s="10" t="n">
        <x:v>0</x:v>
      </x:c>
      <x:c r="J843" s="10" t="n">
        <x:f>IF(H843="","",I843-H843)</x:f>
        <x:v>-15</x:v>
      </x:c>
      <x:c r="K843" s="11" t="n">
        <x:f>IF(H843&gt;0,I843/H843,"")</x:f>
        <x:v>0</x:v>
      </x:c>
      <x:c r="L843" s="12" t="n">
        <x:v>10371.6</x:v>
      </x:c>
      <x:c r="M843" s="12" t="n">
        <x:v>0</x:v>
      </x:c>
      <x:c r="N843" s="12" t="n">
        <x:f>M843-L843</x:f>
        <x:v>-10371.6</x:v>
      </x:c>
      <x:c r="O843" s="3" t="str">
        <x:v>Anexo IX</x:v>
      </x:c>
    </x:row>
    <x:row r="844" ht="34" customHeight="1">
      <x:c r="A844" s="3" t="str">
        <x:v>Julho</x:v>
      </x:c>
      <x:c r="B844" s="3" t="str">
        <x:v>O&amp;M</x:v>
      </x:c>
      <x:c r="C844" s="3" t="str">
        <x:v>PRODUÇÃO</x:v>
      </x:c>
      <x:c r="D844" s="3" t="str">
        <x:v>5025300109</x:v>
      </x:c>
      <x:c r="E844" s="9" t="str">
        <x:v>INST ELO FUSIVEL LM</x:v>
      </x:c>
      <x:c r="F844" s="3" t="str">
        <x:v>CONJUNTO</x:v>
      </x:c>
      <x:c r="G844" s="10" t="n">
        <x:v>422.8311401027128</x:v>
      </x:c>
      <x:c r="H844" s="10" t="n">
        <x:f>IF(G844="","",G844/12)</x:f>
        <x:v>35.23592834189274</x:v>
      </x:c>
      <x:c r="I844" s="10" t="n">
        <x:v>30</x:v>
      </x:c>
      <x:c r="J844" s="10" t="n">
        <x:f>IF(H844="","",I844-H844)</x:f>
        <x:v>-5.235928341892738</x:v>
      </x:c>
      <x:c r="K844" s="11" t="n">
        <x:f>IF(H844&gt;0,I844/H844,"")</x:f>
        <x:v>0.8514037067197792</x:v>
      </x:c>
      <x:c r="L844" s="12" t="n">
        <x:v>10199.04</x:v>
      </x:c>
      <x:c r="M844" s="12" t="n">
        <x:v>8683.5</x:v>
      </x:c>
      <x:c r="N844" s="12" t="n">
        <x:f>M844-L844</x:f>
        <x:v>-1515.5400000000009</x:v>
      </x:c>
      <x:c r="O844" s="3" t="str">
        <x:v>Anexo IX</x:v>
      </x:c>
    </x:row>
    <x:row r="845" ht="34" customHeight="1">
      <x:c r="A845" s="3" t="str">
        <x:v>Julho</x:v>
      </x:c>
      <x:c r="B845" s="3" t="str">
        <x:v>O&amp;M</x:v>
      </x:c>
      <x:c r="C845" s="3" t="str">
        <x:v>PRODUÇÃO</x:v>
      </x:c>
      <x:c r="D845" s="3" t="str">
        <x:v>5035000066</x:v>
      </x:c>
      <x:c r="E845" s="9" t="str">
        <x:v>PODA PALMEIRA&lt;6M REDE BT LATER 1PL PO LV</x:v>
      </x:c>
      <x:c r="F845" s="3" t="str">
        <x:v>UNIDADE</x:v>
      </x:c>
      <x:c r="G845" s="10" t="n">
        <x:v>1470.4658212347756</x:v>
      </x:c>
      <x:c r="H845" s="10" t="n">
        <x:f>IF(G845="","",G845/12)</x:f>
        <x:v>122.5388184362313</x:v>
      </x:c>
      <x:c r="I845" s="10" t="n">
        <x:v>51</x:v>
      </x:c>
      <x:c r="J845" s="10" t="n">
        <x:f>IF(H845="","",I845-H845)</x:f>
        <x:v>-71.5388184362313</x:v>
      </x:c>
      <x:c r="K845" s="11" t="n">
        <x:f>IF(H845&gt;0,I845/H845,"")</x:f>
        <x:v>0.41619464469163453</x:v>
      </x:c>
      <x:c r="L845" s="12" t="n">
        <x:v>10178.07</x:v>
      </x:c>
      <x:c r="M845" s="12" t="n">
        <x:v>4236.06</x:v>
      </x:c>
      <x:c r="N845" s="12" t="n">
        <x:f>M845-L845</x:f>
        <x:v>-5942.009999999999</x:v>
      </x:c>
      <x:c r="O845" s="3" t="str">
        <x:v>Anexo IX</x:v>
      </x:c>
    </x:row>
    <x:row r="846" ht="34" customHeight="1">
      <x:c r="A846" s="3" t="str">
        <x:v>Julho</x:v>
      </x:c>
      <x:c r="B846" s="3" t="str">
        <x:v>O&amp;M</x:v>
      </x:c>
      <x:c r="C846" s="3" t="str">
        <x:v>PRODUÇÃO</x:v>
      </x:c>
      <x:c r="D846" s="3" t="str">
        <x:v>5025300167</x:v>
      </x:c>
      <x:c r="E846" s="9" t="str">
        <x:v>RET CHAVE FUSIVEL RELIG LM</x:v>
      </x:c>
      <x:c r="F846" s="3" t="str">
        <x:v>UNIDADE</x:v>
      </x:c>
      <x:c r="G846" s="10" t="n">
        <x:v>257.3333333333333</x:v>
      </x:c>
      <x:c r="H846" s="10" t="n">
        <x:f>IF(G846="","",G846/12)</x:f>
        <x:v>21.444444444444443</x:v>
      </x:c>
      <x:c r="I846" s="10" t="n">
        <x:v>3</x:v>
      </x:c>
      <x:c r="J846" s="10" t="n">
        <x:f>IF(H846="","",I846-H846)</x:f>
        <x:v>-18.444444444444443</x:v>
      </x:c>
      <x:c r="K846" s="11" t="n">
        <x:f>IF(H846&gt;0,I846/H846,"")</x:f>
        <x:v>0.13989637305699482</x:v>
      </x:c>
      <x:c r="L846" s="12" t="n">
        <x:v>10082.96</x:v>
      </x:c>
      <x:c r="M846" s="12" t="n">
        <x:v>1410.57</x:v>
      </x:c>
      <x:c r="N846" s="12" t="n">
        <x:f>M846-L846</x:f>
        <x:v>-8672.39</x:v>
      </x:c>
      <x:c r="O846" s="3" t="str">
        <x:v>Anexo IX</x:v>
      </x:c>
    </x:row>
    <x:row r="847" ht="34" customHeight="1">
      <x:c r="A847" s="3" t="str">
        <x:v>Julho</x:v>
      </x:c>
      <x:c r="B847" s="3" t="str">
        <x:v>O&amp;M</x:v>
      </x:c>
      <x:c r="C847" s="3" t="str">
        <x:v>PRODUÇÃO</x:v>
      </x:c>
      <x:c r="D847" s="3" t="str">
        <x:v>5031200318</x:v>
      </x:c>
      <x:c r="E847" s="9" t="str">
        <x:v>INST ESTR PRI 1F SUSP/PAS SP S/CRUZ LV</x:v>
      </x:c>
      <x:c r="F847" s="3" t="str">
        <x:v>UNIDADE</x:v>
      </x:c>
      <x:c r="G847" s="10" t="n">
        <x:v>641.64</x:v>
      </x:c>
      <x:c r="H847" s="10" t="n">
        <x:f>IF(G847="","",G847/12)</x:f>
        <x:v>53.47</x:v>
      </x:c>
      <x:c r="I847" s="10" t="n">
        <x:v>0</x:v>
      </x:c>
      <x:c r="J847" s="10" t="n">
        <x:f>IF(H847="","",I847-H847)</x:f>
        <x:v>-53.47</x:v>
      </x:c>
      <x:c r="K847" s="11" t="n">
        <x:f>IF(H847&gt;0,I847/H847,"")</x:f>
        <x:v>0</x:v>
      </x:c>
      <x:c r="L847" s="12" t="n">
        <x:v>9974.83</x:v>
      </x:c>
      <x:c r="M847" s="12" t="n">
        <x:v>0</x:v>
      </x:c>
      <x:c r="N847" s="12" t="n">
        <x:f>M847-L847</x:f>
        <x:v>-9974.83</x:v>
      </x:c>
      <x:c r="O847" s="3" t="str">
        <x:v>Anexo IX</x:v>
      </x:c>
    </x:row>
    <x:row r="848" ht="34" customHeight="1">
      <x:c r="A848" s="3" t="str">
        <x:v>Julho</x:v>
      </x:c>
      <x:c r="B848" s="3" t="str">
        <x:v>O&amp;M</x:v>
      </x:c>
      <x:c r="C848" s="3" t="str">
        <x:v>PRODUÇÃO</x:v>
      </x:c>
      <x:c r="D848" s="3" t="str">
        <x:v>5021000144</x:v>
      </x:c>
      <x:c r="E848" s="9" t="str">
        <x:v>RET ESTR PRI 1F ANC/AMA SP S/CRUZ LM</x:v>
      </x:c>
      <x:c r="F848" s="3" t="str">
        <x:v>CONJUNTO</x:v>
      </x:c>
      <x:c r="G848" s="10" t="n">
        <x:v>412</x:v>
      </x:c>
      <x:c r="H848" s="10" t="n">
        <x:f>IF(G848="","",G848/12)</x:f>
        <x:v>34.333333333333336</x:v>
      </x:c>
      <x:c r="I848" s="10" t="n">
        <x:v>41</x:v>
      </x:c>
      <x:c r="J848" s="10" t="n">
        <x:f>IF(H848="","",I848-H848)</x:f>
        <x:v>6.666666666666664</x:v>
      </x:c>
      <x:c r="K848" s="11" t="n">
        <x:f>IF(H848&gt;0,I848/H848,"")</x:f>
        <x:v>1.1941747572815533</x:v>
      </x:c>
      <x:c r="L848" s="12" t="n">
        <x:v>9928.86</x:v>
      </x:c>
      <x:c r="M848" s="12" t="n">
        <x:v>11856.79</x:v>
      </x:c>
      <x:c r="N848" s="12" t="n">
        <x:f>M848-L848</x:f>
        <x:v>1927.9300000000003</x:v>
      </x:c>
      <x:c r="O848" s="3" t="str">
        <x:v>Anexo IX</x:v>
      </x:c>
    </x:row>
    <x:row r="849" ht="34" customHeight="1">
      <x:c r="A849" s="3" t="str">
        <x:v>Julho</x:v>
      </x:c>
      <x:c r="B849" s="3" t="str">
        <x:v>O&amp;M</x:v>
      </x:c>
      <x:c r="C849" s="3" t="str">
        <x:v>PRODUÇÃO</x:v>
      </x:c>
      <x:c r="D849" s="3" t="str">
        <x:v>5021000164</x:v>
      </x:c>
      <x:c r="E849" s="9" t="str">
        <x:v>INST ESTR PRI RDC N3S-CE LM</x:v>
      </x:c>
      <x:c r="F849" s="3" t="str">
        <x:v>CONJUNTO</x:v>
      </x:c>
      <x:c r="G849" s="10" t="n">
        <x:v>96</x:v>
      </x:c>
      <x:c r="H849" s="10" t="n">
        <x:f>IF(G849="","",G849/12)</x:f>
        <x:v>8</x:v>
      </x:c>
      <x:c r="I849" s="10" t="n">
        <x:v>4</x:v>
      </x:c>
      <x:c r="J849" s="10" t="n">
        <x:f>IF(H849="","",I849-H849)</x:f>
        <x:v>-4</x:v>
      </x:c>
      <x:c r="K849" s="11" t="n">
        <x:f>IF(H849&gt;0,I849/H849,"")</x:f>
        <x:v>0.5</x:v>
      </x:c>
      <x:c r="L849" s="12" t="n">
        <x:v>9094.16</x:v>
      </x:c>
      <x:c r="M849" s="12" t="n">
        <x:v>4547.08</x:v>
      </x:c>
      <x:c r="N849" s="12" t="n">
        <x:f>M849-L849</x:f>
        <x:v>-4547.08</x:v>
      </x:c>
      <x:c r="O849" s="3" t="str">
        <x:v>Anexo IX</x:v>
      </x:c>
    </x:row>
    <x:row r="850" ht="34" customHeight="1">
      <x:c r="A850" s="3" t="str">
        <x:v>Julho</x:v>
      </x:c>
      <x:c r="B850" s="3" t="str">
        <x:v>O&amp;M</x:v>
      </x:c>
      <x:c r="C850" s="3" t="str">
        <x:v>PRODUÇÃO</x:v>
      </x:c>
      <x:c r="D850" s="3" t="str">
        <x:v>5021000140</x:v>
      </x:c>
      <x:c r="E850" s="9" t="str">
        <x:v>RET ESTR PRI 1F SUSP/PAS SP S/CRUZ LM</x:v>
      </x:c>
      <x:c r="F850" s="3" t="str">
        <x:v>CONJUNTO</x:v>
      </x:c>
      <x:c r="G850" s="10" t="n">
        <x:v>545.3333333333333</x:v>
      </x:c>
      <x:c r="H850" s="10" t="n">
        <x:f>IF(G850="","",G850/12)</x:f>
        <x:v>45.444444444444436</x:v>
      </x:c>
      <x:c r="I850" s="10" t="n">
        <x:v>84</x:v>
      </x:c>
      <x:c r="J850" s="10" t="n">
        <x:f>IF(H850="","",I850-H850)</x:f>
        <x:v>38.555555555555564</x:v>
      </x:c>
      <x:c r="K850" s="11" t="n">
        <x:f>IF(H850&gt;0,I850/H850,"")</x:f>
        <x:v>1.8484107579462106</x:v>
      </x:c>
      <x:c r="L850" s="12" t="n">
        <x:v>8960.28</x:v>
      </x:c>
      <x:c r="M850" s="12" t="n">
        <x:v>16562.28</x:v>
      </x:c>
      <x:c r="N850" s="12" t="n">
        <x:f>M850-L850</x:f>
        <x:v>7601.999999999998</x:v>
      </x:c>
      <x:c r="O850" s="3" t="str">
        <x:v>Anexo IX</x:v>
      </x:c>
    </x:row>
    <x:row r="851" ht="34" customHeight="1">
      <x:c r="A851" s="3" t="str">
        <x:v>Julho</x:v>
      </x:c>
      <x:c r="B851" s="3" t="str">
        <x:v>O&amp;M</x:v>
      </x:c>
      <x:c r="C851" s="3" t="str">
        <x:v>PRODUÇÃO</x:v>
      </x:c>
      <x:c r="D851" s="3" t="str">
        <x:v>5035000063</x:v>
      </x:c>
      <x:c r="E851" s="9" t="str">
        <x:v>PODA ARV PEQ PT &lt;=6M REBAIX 2PR PO LV</x:v>
      </x:c>
      <x:c r="F851" s="3" t="str">
        <x:v>UNIDADE</x:v>
      </x:c>
      <x:c r="G851" s="10" t="n">
        <x:v>654.9775789106518</x:v>
      </x:c>
      <x:c r="H851" s="10" t="n">
        <x:f>IF(G851="","",G851/12)</x:f>
        <x:v>54.58146490922098</x:v>
      </x:c>
      <x:c r="I851" s="10" t="n">
        <x:v>329</x:v>
      </x:c>
      <x:c r="J851" s="10" t="n">
        <x:f>IF(H851="","",I851-H851)</x:f>
        <x:v>274.418535090779</x:v>
      </x:c>
      <x:c r="K851" s="11" t="n">
        <x:f>IF(H851&gt;0,I851/H851,"")</x:f>
        <x:v>6.027687247808162</x:v>
      </x:c>
      <x:c r="L851" s="12" t="n">
        <x:v>8800.72</x:v>
      </x:c>
      <x:c r="M851" s="12" t="n">
        <x:v>53047.96</x:v>
      </x:c>
      <x:c r="N851" s="12" t="n">
        <x:f>M851-L851</x:f>
        <x:v>44247.24</x:v>
      </x:c>
      <x:c r="O851" s="3" t="str">
        <x:v>Anexo IX</x:v>
      </x:c>
    </x:row>
    <x:row r="852" ht="34" customHeight="1">
      <x:c r="A852" s="3" t="str">
        <x:v>Julho</x:v>
      </x:c>
      <x:c r="B852" s="3" t="str">
        <x:v>O&amp;M</x:v>
      </x:c>
      <x:c r="C852" s="3" t="str">
        <x:v>PRODUÇÃO</x:v>
      </x:c>
      <x:c r="D852" s="3" t="str">
        <x:v>5021000142</x:v>
      </x:c>
      <x:c r="E852" s="9" t="str">
        <x:v>RET ESTR PRI 1F SUSP/PAS DP S/CRUZ LM</x:v>
      </x:c>
      <x:c r="F852" s="3" t="str">
        <x:v>CONJUNTO</x:v>
      </x:c>
      <x:c r="G852" s="10" t="n">
        <x:v>412</x:v>
      </x:c>
      <x:c r="H852" s="10" t="n">
        <x:f>IF(G852="","",G852/12)</x:f>
        <x:v>34.333333333333336</x:v>
      </x:c>
      <x:c r="I852" s="10" t="n">
        <x:v>7</x:v>
      </x:c>
      <x:c r="J852" s="10" t="n">
        <x:f>IF(H852="","",I852-H852)</x:f>
        <x:v>-27.333333333333336</x:v>
      </x:c>
      <x:c r="K852" s="11" t="n">
        <x:f>IF(H852&gt;0,I852/H852,"")</x:f>
        <x:v>0.20388349514563106</x:v>
      </x:c>
      <x:c r="L852" s="12" t="n">
        <x:v>8574.75</x:v>
      </x:c>
      <x:c r="M852" s="12" t="n">
        <x:v>1748.25</x:v>
      </x:c>
      <x:c r="N852" s="12" t="n">
        <x:f>M852-L852</x:f>
        <x:v>-6826.5</x:v>
      </x:c>
      <x:c r="O852" s="3" t="str">
        <x:v>Anexo IX</x:v>
      </x:c>
    </x:row>
    <x:row r="853" ht="34" customHeight="1">
      <x:c r="A853" s="3" t="str">
        <x:v>Julho</x:v>
      </x:c>
      <x:c r="B853" s="3" t="str">
        <x:v>O&amp;M</x:v>
      </x:c>
      <x:c r="C853" s="3" t="str">
        <x:v>PRODUÇÃO</x:v>
      </x:c>
      <x:c r="D853" s="3" t="str">
        <x:v>5021000134</x:v>
      </x:c>
      <x:c r="E853" s="9" t="str">
        <x:v>RET ESTR PRI 2/3F SUS/PAS DP CRUZ DP LM</x:v>
      </x:c>
      <x:c r="F853" s="3" t="str">
        <x:v>CONJUNTO</x:v>
      </x:c>
      <x:c r="G853" s="10" t="n">
        <x:v>138.66666666666666</x:v>
      </x:c>
      <x:c r="H853" s="10" t="n">
        <x:f>IF(G853="","",G853/12)</x:f>
        <x:v>11.555555555555555</x:v>
      </x:c>
      <x:c r="I853" s="10" t="n">
        <x:v>34</x:v>
      </x:c>
      <x:c r="J853" s="10" t="n">
        <x:f>IF(H853="","",I853-H853)</x:f>
        <x:v>22.444444444444443</x:v>
      </x:c>
      <x:c r="K853" s="11" t="n">
        <x:f>IF(H853&gt;0,I853/H853,"")</x:f>
        <x:v>2.9423076923076925</x:v>
      </x:c>
      <x:c r="L853" s="12" t="n">
        <x:v>8243.39</x:v>
      </x:c>
      <x:c r="M853" s="12" t="n">
        <x:v>24254.58</x:v>
      </x:c>
      <x:c r="N853" s="12" t="n">
        <x:f>M853-L853</x:f>
        <x:v>16011.190000000002</x:v>
      </x:c>
      <x:c r="O853" s="3" t="str">
        <x:v>Anexo IX</x:v>
      </x:c>
    </x:row>
    <x:row r="854" ht="34" customHeight="1">
      <x:c r="A854" s="3" t="str">
        <x:v>Julho</x:v>
      </x:c>
      <x:c r="B854" s="3" t="str">
        <x:v>O&amp;M</x:v>
      </x:c>
      <x:c r="C854" s="3" t="str">
        <x:v>PRODUÇÃO</x:v>
      </x:c>
      <x:c r="D854" s="3" t="str">
        <x:v>5035000064</x:v>
      </x:c>
      <x:c r="E854" s="9" t="str">
        <x:v>PODA ARV &lt;6M REDE BT CENTRAL 2PC PO LV</x:v>
      </x:c>
      <x:c r="F854" s="3" t="str">
        <x:v>UNIDADE</x:v>
      </x:c>
      <x:c r="G854" s="10" t="n">
        <x:v>402.74653640376704</x:v>
      </x:c>
      <x:c r="H854" s="10" t="n">
        <x:f>IF(G854="","",G854/12)</x:f>
        <x:v>33.562211366980584</x:v>
      </x:c>
      <x:c r="I854" s="10" t="n">
        <x:v>111</x:v>
      </x:c>
      <x:c r="J854" s="10" t="n">
        <x:f>IF(H854="","",I854-H854)</x:f>
        <x:v>77.43778863301941</x:v>
      </x:c>
      <x:c r="K854" s="11" t="n">
        <x:f>IF(H854&gt;0,I854/H854,"")</x:f>
        <x:v>3.3072910120935837</x:v>
      </x:c>
      <x:c r="L854" s="12" t="n">
        <x:v>8199.58</x:v>
      </x:c>
      <x:c r="M854" s="12" t="n">
        <x:v>27118.41</x:v>
      </x:c>
      <x:c r="N854" s="12" t="n">
        <x:f>M854-L854</x:f>
        <x:v>18918.83</x:v>
      </x:c>
      <x:c r="O854" s="3" t="str">
        <x:v>Anexo IX</x:v>
      </x:c>
    </x:row>
    <x:row r="855" ht="34" customHeight="1">
      <x:c r="A855" s="3" t="str">
        <x:v>Julho</x:v>
      </x:c>
      <x:c r="B855" s="3" t="str">
        <x:v>O&amp;M</x:v>
      </x:c>
      <x:c r="C855" s="3" t="str">
        <x:v>PRODUÇÃO</x:v>
      </x:c>
      <x:c r="D855" s="3" t="str">
        <x:v>5035000062</x:v>
      </x:c>
      <x:c r="E855" s="9" t="str">
        <x:v>PODA ARV PEQ PT &lt;=6M LATER 2PL PO LV</x:v>
      </x:c>
      <x:c r="F855" s="3" t="str">
        <x:v>UNIDADE</x:v>
      </x:c>
      <x:c r="G855" s="10" t="n">
        <x:v>760.2208344088625</x:v>
      </x:c>
      <x:c r="H855" s="10" t="n">
        <x:f>IF(G855="","",G855/12)</x:f>
        <x:v>63.35173620073854</x:v>
      </x:c>
      <x:c r="I855" s="10" t="n">
        <x:v>263</x:v>
      </x:c>
      <x:c r="J855" s="10" t="n">
        <x:f>IF(H855="","",I855-H855)</x:f>
        <x:v>199.64826379926146</x:v>
      </x:c>
      <x:c r="K855" s="11" t="n">
        <x:f>IF(H855&gt;0,I855/H855,"")</x:f>
        <x:v>4.151425292696777</x:v>
      </x:c>
      <x:c r="L855" s="12" t="n">
        <x:v>7738.41</x:v>
      </x:c>
      <x:c r="M855" s="12" t="n">
        <x:v>32125.45</x:v>
      </x:c>
      <x:c r="N855" s="12" t="n">
        <x:f>M855-L855</x:f>
        <x:v>24387.04</x:v>
      </x:c>
      <x:c r="O855" s="3" t="str">
        <x:v>Anexo IX</x:v>
      </x:c>
    </x:row>
    <x:row r="856" ht="34" customHeight="1">
      <x:c r="A856" s="3" t="str">
        <x:v>Julho</x:v>
      </x:c>
      <x:c r="B856" s="3" t="str">
        <x:v>O&amp;M</x:v>
      </x:c>
      <x:c r="C856" s="3" t="str">
        <x:v>PRODUÇÃO</x:v>
      </x:c>
      <x:c r="D856" s="3" t="str">
        <x:v>5025300145</x:v>
      </x:c>
      <x:c r="E856" s="9" t="str">
        <x:v>INST ESTR CP TRAFO DT 2F FF LM</x:v>
      </x:c>
      <x:c r="F856" s="3" t="str">
        <x:v>CONJUNTO</x:v>
      </x:c>
      <x:c r="G856" s="10" t="n">
        <x:v>41.333333333333336</x:v>
      </x:c>
      <x:c r="H856" s="10" t="n">
        <x:f>IF(G856="","",G856/12)</x:f>
        <x:v>3.4444444444444446</x:v>
      </x:c>
      <x:c r="I856" s="10" t="n">
        <x:v>3</x:v>
      </x:c>
      <x:c r="J856" s="10" t="n">
        <x:f>IF(H856="","",I856-H856)</x:f>
        <x:v>-0.44444444444444464</x:v>
      </x:c>
      <x:c r="K856" s="11" t="n">
        <x:f>IF(H856&gt;0,I856/H856,"")</x:f>
        <x:v>0.8709677419354839</x:v>
      </x:c>
      <x:c r="L856" s="12" t="n">
        <x:v>7697.06</x:v>
      </x:c>
      <x:c r="M856" s="12" t="n">
        <x:v>6703.89</x:v>
      </x:c>
      <x:c r="N856" s="12" t="n">
        <x:f>M856-L856</x:f>
        <x:v>-993.1700000000001</x:v>
      </x:c>
      <x:c r="O856" s="3" t="str">
        <x:v>Anexo IX</x:v>
      </x:c>
    </x:row>
    <x:row r="857" ht="34" customHeight="1">
      <x:c r="A857" s="3" t="str">
        <x:v>Julho</x:v>
      </x:c>
      <x:c r="B857" s="3" t="str">
        <x:v>O&amp;M</x:v>
      </x:c>
      <x:c r="C857" s="3" t="str">
        <x:v>PRODUÇÃO</x:v>
      </x:c>
      <x:c r="D857" s="3" t="str">
        <x:v>5025300120</x:v>
      </x:c>
      <x:c r="E857" s="9" t="str">
        <x:v>INST RELIGADOR/SECCIONADOR 3F LM</x:v>
      </x:c>
      <x:c r="F857" s="3" t="str">
        <x:v>UNIDADE</x:v>
      </x:c>
      <x:c r="G857" s="10" t="n">
        <x:v>50</x:v>
      </x:c>
      <x:c r="H857" s="10" t="n">
        <x:f>IF(G857="","",G857/12)</x:f>
        <x:v>4.166666666666667</x:v>
      </x:c>
      <x:c r="I857" s="10" t="n">
        <x:v>6</x:v>
      </x:c>
      <x:c r="J857" s="10" t="n">
        <x:f>IF(H857="","",I857-H857)</x:f>
        <x:v>1.833333333333333</x:v>
      </x:c>
      <x:c r="K857" s="11" t="n">
        <x:f>IF(H857&gt;0,I857/H857,"")</x:f>
        <x:v>1.44</x:v>
      </x:c>
      <x:c r="L857" s="12" t="n">
        <x:v>6918.04</x:v>
      </x:c>
      <x:c r="M857" s="12" t="n">
        <x:v>9961.98</x:v>
      </x:c>
      <x:c r="N857" s="12" t="n">
        <x:f>M857-L857</x:f>
        <x:v>3043.9399999999996</x:v>
      </x:c>
      <x:c r="O857" s="3" t="str">
        <x:v>Anexo IX</x:v>
      </x:c>
    </x:row>
    <x:row r="858" ht="34" customHeight="1">
      <x:c r="A858" s="3" t="str">
        <x:v>Julho</x:v>
      </x:c>
      <x:c r="B858" s="3" t="str">
        <x:v>O&amp;M</x:v>
      </x:c>
      <x:c r="C858" s="3" t="str">
        <x:v>PRODUÇÃO</x:v>
      </x:c>
      <x:c r="D858" s="3" t="str">
        <x:v>5035000068</x:v>
      </x:c>
      <x:c r="E858" s="9" t="str">
        <x:v>PODA PALMEIRA &gt;12M REDE MT LAT 1GL PO LV</x:v>
      </x:c>
      <x:c r="F858" s="3" t="str">
        <x:v>UNIDADE</x:v>
      </x:c>
      <x:c r="G858" s="10" t="n">
        <x:v>734.9389350433705</x:v>
      </x:c>
      <x:c r="H858" s="10" t="n">
        <x:f>IF(G858="","",G858/12)</x:f>
        <x:v>61.24491125361421</x:v>
      </x:c>
      <x:c r="I858" s="10" t="n">
        <x:v>3</x:v>
      </x:c>
      <x:c r="J858" s="10" t="n">
        <x:f>IF(H858="","",I858-H858)</x:f>
        <x:v>-58.24491125361421</x:v>
      </x:c>
      <x:c r="K858" s="11" t="n">
        <x:f>IF(H858&gt;0,I858/H858,"")</x:f>
        <x:v>0.04898366147641307</x:v>
      </x:c>
      <x:c r="L858" s="12" t="n">
        <x:v>6583.83</x:v>
      </x:c>
      <x:c r="M858" s="12" t="n">
        <x:v>322.5</x:v>
      </x:c>
      <x:c r="N858" s="12" t="n">
        <x:f>M858-L858</x:f>
        <x:v>-6261.33</x:v>
      </x:c>
      <x:c r="O858" s="3" t="str">
        <x:v>Anexo IX</x:v>
      </x:c>
    </x:row>
    <x:row r="859" ht="34" customHeight="1">
      <x:c r="A859" s="3" t="str">
        <x:v>Julho</x:v>
      </x:c>
      <x:c r="B859" s="3" t="str">
        <x:v>O&amp;M</x:v>
      </x:c>
      <x:c r="C859" s="3" t="str">
        <x:v>PRODUÇÃO</x:v>
      </x:c>
      <x:c r="D859" s="3" t="str">
        <x:v>5020100058</x:v>
      </x:c>
      <x:c r="E859" s="9" t="str">
        <x:v>BASE CONCRETO C/ MANILHA PARA POSTE LM</x:v>
      </x:c>
      <x:c r="F859" s="3" t="str">
        <x:v>UNIDADE</x:v>
      </x:c>
      <x:c r="G859" s="10" t="n">
        <x:v>44</x:v>
      </x:c>
      <x:c r="H859" s="10" t="n">
        <x:f>IF(G859="","",G859/12)</x:f>
        <x:v>3.6666666666666665</x:v>
      </x:c>
      <x:c r="I859" s="10" t="n">
        <x:v>3</x:v>
      </x:c>
      <x:c r="J859" s="10" t="n">
        <x:f>IF(H859="","",I859-H859)</x:f>
        <x:v>-0.6666666666666665</x:v>
      </x:c>
      <x:c r="K859" s="11" t="n">
        <x:f>IF(H859&gt;0,I859/H859,"")</x:f>
        <x:v>0.8181818181818182</x:v>
      </x:c>
      <x:c r="L859" s="12" t="n">
        <x:v>6314.88</x:v>
      </x:c>
      <x:c r="M859" s="12" t="n">
        <x:v>5166.72</x:v>
      </x:c>
      <x:c r="N859" s="12" t="n">
        <x:f>M859-L859</x:f>
        <x:v>-1148.1599999999999</x:v>
      </x:c>
      <x:c r="O859" s="3" t="str">
        <x:v>Anexo IX</x:v>
      </x:c>
    </x:row>
    <x:row r="860" ht="34" customHeight="1">
      <x:c r="A860" s="3" t="str">
        <x:v>Julho</x:v>
      </x:c>
      <x:c r="B860" s="3" t="str">
        <x:v>O&amp;M</x:v>
      </x:c>
      <x:c r="C860" s="3" t="str">
        <x:v>PRODUÇÃO</x:v>
      </x:c>
      <x:c r="D860" s="3" t="str">
        <x:v>5033000322</x:v>
      </x:c>
      <x:c r="E860" s="9" t="str">
        <x:v>RET RELIGADOR DIST 1F BASE C LV</x:v>
      </x:c>
      <x:c r="F860" s="3" t="str">
        <x:v>UNIDADE</x:v>
      </x:c>
      <x:c r="G860" s="10" t="n">
        <x:v>130.66666666666669</x:v>
      </x:c>
      <x:c r="H860" s="10" t="n">
        <x:f>IF(G860="","",G860/12)</x:f>
        <x:v>10.888888888888891</x:v>
      </x:c>
      <x:c r="I860" s="10" t="n">
        <x:v>0</x:v>
      </x:c>
      <x:c r="J860" s="10" t="n">
        <x:f>IF(H860="","",I860-H860)</x:f>
        <x:v>-10.888888888888891</x:v>
      </x:c>
      <x:c r="K860" s="11" t="n">
        <x:f>IF(H860&gt;0,I860/H860,"")</x:f>
        <x:v>0</x:v>
      </x:c>
      <x:c r="L860" s="12" t="n">
        <x:v>6306.84</x:v>
      </x:c>
      <x:c r="M860" s="12" t="n">
        <x:v>0</x:v>
      </x:c>
      <x:c r="N860" s="12" t="n">
        <x:f>M860-L860</x:f>
        <x:v>-6306.84</x:v>
      </x:c>
      <x:c r="O860" s="3" t="str">
        <x:v>Anexo IX</x:v>
      </x:c>
    </x:row>
    <x:row r="861" ht="34" customHeight="1">
      <x:c r="A861" s="3" t="str">
        <x:v>Julho</x:v>
      </x:c>
      <x:c r="B861" s="3" t="str">
        <x:v>O&amp;M</x:v>
      </x:c>
      <x:c r="C861" s="3" t="str">
        <x:v>PRODUÇÃO</x:v>
      </x:c>
      <x:c r="D861" s="3" t="str">
        <x:v>5022200037</x:v>
      </x:c>
      <x:c r="E861" s="9" t="str">
        <x:v>INST SECCION E ATERRAM CERCA LM</x:v>
      </x:c>
      <x:c r="F861" s="3" t="str">
        <x:v>CONJUNTO</x:v>
      </x:c>
      <x:c r="G861" s="10" t="n">
        <x:v>98.66666666666666</x:v>
      </x:c>
      <x:c r="H861" s="10" t="n">
        <x:f>IF(G861="","",G861/12)</x:f>
        <x:v>8.222222222222221</x:v>
      </x:c>
      <x:c r="I861" s="10" t="n">
        <x:v>6</x:v>
      </x:c>
      <x:c r="J861" s="10" t="n">
        <x:f>IF(H861="","",I861-H861)</x:f>
        <x:v>-2.2222222222222214</x:v>
      </x:c>
      <x:c r="K861" s="11" t="n">
        <x:f>IF(H861&gt;0,I861/H861,"")</x:f>
        <x:v>0.7297297297297298</x:v>
      </x:c>
      <x:c r="L861" s="12" t="n">
        <x:v>6255.71</x:v>
      </x:c>
      <x:c r="M861" s="12" t="n">
        <x:v>4564.98</x:v>
      </x:c>
      <x:c r="N861" s="12" t="n">
        <x:f>M861-L861</x:f>
        <x:v>-1690.7300000000005</x:v>
      </x:c>
      <x:c r="O861" s="3" t="str">
        <x:v>Anexo IX</x:v>
      </x:c>
    </x:row>
    <x:row r="862" ht="34" customHeight="1">
      <x:c r="A862" s="3" t="str">
        <x:v>Julho</x:v>
      </x:c>
      <x:c r="B862" s="3" t="str">
        <x:v>O&amp;M</x:v>
      </x:c>
      <x:c r="C862" s="3" t="str">
        <x:v>PRODUÇÃO</x:v>
      </x:c>
      <x:c r="D862" s="3" t="str">
        <x:v>5020200037</x:v>
      </x:c>
      <x:c r="E862" s="9" t="str">
        <x:v>INST ESTAI AEREO LM</x:v>
      </x:c>
      <x:c r="F862" s="3" t="str">
        <x:v>CONJUNTO</x:v>
      </x:c>
      <x:c r="G862" s="10" t="n">
        <x:v>203.45040808465984</x:v>
      </x:c>
      <x:c r="H862" s="10" t="n">
        <x:f>IF(G862="","",G862/12)</x:f>
        <x:v>16.954200673721655</x:v>
      </x:c>
      <x:c r="I862" s="10" t="n">
        <x:v>4</x:v>
      </x:c>
      <x:c r="J862" s="10" t="n">
        <x:f>IF(H862="","",I862-H862)</x:f>
        <x:v>-12.954200673721655</x:v>
      </x:c>
      <x:c r="K862" s="11" t="n">
        <x:f>IF(H862&gt;0,I862/H862,"")</x:f>
        <x:v>0.23592973074807608</x:v>
      </x:c>
      <x:c r="L862" s="12" t="n">
        <x:v>6240.16</x:v>
      </x:c>
      <x:c r="M862" s="12" t="n">
        <x:v>1472.24</x:v>
      </x:c>
      <x:c r="N862" s="12" t="n">
        <x:f>M862-L862</x:f>
        <x:v>-4767.92</x:v>
      </x:c>
      <x:c r="O862" s="3" t="str">
        <x:v>Anexo IX</x:v>
      </x:c>
    </x:row>
    <x:row r="863" ht="34" customHeight="1">
      <x:c r="A863" s="3" t="str">
        <x:v>Julho</x:v>
      </x:c>
      <x:c r="B863" s="3" t="str">
        <x:v>O&amp;M</x:v>
      </x:c>
      <x:c r="C863" s="3" t="str">
        <x:v>PRODUÇÃO</x:v>
      </x:c>
      <x:c r="D863" s="3" t="str">
        <x:v>5025300163</x:v>
      </x:c>
      <x:c r="E863" s="9" t="str">
        <x:v>RET PARA-RAIOS MT LM</x:v>
      </x:c>
      <x:c r="F863" s="3" t="str">
        <x:v>UNIDADE</x:v>
      </x:c>
      <x:c r="G863" s="10" t="n">
        <x:v>234.66666666666666</x:v>
      </x:c>
      <x:c r="H863" s="10" t="n">
        <x:f>IF(G863="","",G863/12)</x:f>
        <x:v>19.555555555555554</x:v>
      </x:c>
      <x:c r="I863" s="10" t="n">
        <x:v>10</x:v>
      </x:c>
      <x:c r="J863" s="10" t="n">
        <x:f>IF(H863="","",I863-H863)</x:f>
        <x:v>-9.555555555555554</x:v>
      </x:c>
      <x:c r="K863" s="11" t="n">
        <x:f>IF(H863&gt;0,I863/H863,"")</x:f>
        <x:v>0.5113636363636365</x:v>
      </x:c>
      <x:c r="L863" s="12" t="n">
        <x:v>5734.86</x:v>
      </x:c>
      <x:c r="M863" s="12" t="n">
        <x:v>2932.6</x:v>
      </x:c>
      <x:c r="N863" s="12" t="n">
        <x:f>M863-L863</x:f>
        <x:v>-2802.2599999999998</x:v>
      </x:c>
      <x:c r="O863" s="3" t="str">
        <x:v>Anexo IX</x:v>
      </x:c>
    </x:row>
    <x:row r="864" ht="34" customHeight="1">
      <x:c r="A864" s="3" t="str">
        <x:v>Julho</x:v>
      </x:c>
      <x:c r="B864" s="3" t="str">
        <x:v>O&amp;M</x:v>
      </x:c>
      <x:c r="C864" s="3" t="str">
        <x:v>PRODUÇÃO</x:v>
      </x:c>
      <x:c r="D864" s="3" t="str">
        <x:v>5025300146</x:v>
      </x:c>
      <x:c r="E864" s="9" t="str">
        <x:v>RET ESTR CP TRAFO DT 2F FF LM</x:v>
      </x:c>
      <x:c r="F864" s="3" t="str">
        <x:v>CONJUNTO</x:v>
      </x:c>
      <x:c r="G864" s="10" t="n">
        <x:v>37.333333333333336</x:v>
      </x:c>
      <x:c r="H864" s="10" t="n">
        <x:f>IF(G864="","",G864/12)</x:f>
        <x:v>3.111111111111111</x:v>
      </x:c>
      <x:c r="I864" s="10" t="n">
        <x:v>4</x:v>
      </x:c>
      <x:c r="J864" s="10" t="n">
        <x:f>IF(H864="","",I864-H864)</x:f>
        <x:v>0.8888888888888888</x:v>
      </x:c>
      <x:c r="K864" s="11" t="n">
        <x:f>IF(H864&gt;0,I864/H864,"")</x:f>
        <x:v>1.2857142857142856</x:v>
      </x:c>
      <x:c r="L864" s="12" t="n">
        <x:v>5316.39</x:v>
      </x:c>
      <x:c r="M864" s="12" t="n">
        <x:v>6835.36</x:v>
      </x:c>
      <x:c r="N864" s="12" t="n">
        <x:f>M864-L864</x:f>
        <x:v>1518.9699999999993</x:v>
      </x:c>
      <x:c r="O864" s="3" t="str">
        <x:v>Anexo IX</x:v>
      </x:c>
    </x:row>
    <x:row r="865" ht="34" customHeight="1">
      <x:c r="A865" s="3" t="str">
        <x:v>Julho</x:v>
      </x:c>
      <x:c r="B865" s="3" t="str">
        <x:v>O&amp;M</x:v>
      </x:c>
      <x:c r="C865" s="3" t="str">
        <x:v>PRODUÇÃO</x:v>
      </x:c>
      <x:c r="D865" s="3" t="str">
        <x:v>5025300161</x:v>
      </x:c>
      <x:c r="E865" s="9" t="str">
        <x:v>RET PARA-RAIOS BT LM</x:v>
      </x:c>
      <x:c r="F865" s="3" t="str">
        <x:v>CONJUNTO</x:v>
      </x:c>
      <x:c r="G865" s="10" t="n">
        <x:v>252.4298391081393</x:v>
      </x:c>
      <x:c r="H865" s="10" t="n">
        <x:f>IF(G865="","",G865/12)</x:f>
        <x:v>21.035819925678275</x:v>
      </x:c>
      <x:c r="I865" s="10" t="n">
        <x:v>1</x:v>
      </x:c>
      <x:c r="J865" s="10" t="n">
        <x:f>IF(H865="","",I865-H865)</x:f>
        <x:v>-20.035819925678275</x:v>
      </x:c>
      <x:c r="K865" s="11" t="n">
        <x:f>IF(H865&gt;0,I865/H865,"")</x:f>
        <x:v>0.04753796160706373</x:v>
      </x:c>
      <x:c r="L865" s="12" t="n">
        <x:v>5242.76</x:v>
      </x:c>
      <x:c r="M865" s="12" t="n">
        <x:v>249.23</x:v>
      </x:c>
      <x:c r="N865" s="12" t="n">
        <x:f>M865-L865</x:f>
        <x:v>-4993.530000000001</x:v>
      </x:c>
      <x:c r="O865" s="3" t="str">
        <x:v>Anexo IX</x:v>
      </x:c>
    </x:row>
    <x:row r="866" ht="34" customHeight="1">
      <x:c r="A866" s="3" t="str">
        <x:v>Julho</x:v>
      </x:c>
      <x:c r="B866" s="3" t="str">
        <x:v>O&amp;M</x:v>
      </x:c>
      <x:c r="C866" s="3" t="str">
        <x:v>PRODUÇÃO</x:v>
      </x:c>
      <x:c r="D866" s="3" t="str">
        <x:v>5020200038</x:v>
      </x:c>
      <x:c r="E866" s="9" t="str">
        <x:v>RET ESTAI AEREO LM</x:v>
      </x:c>
      <x:c r="F866" s="3" t="str">
        <x:v>CONJUNTO</x:v>
      </x:c>
      <x:c r="G866" s="10" t="n">
        <x:v>218.66666666666666</x:v>
      </x:c>
      <x:c r="H866" s="10" t="n">
        <x:f>IF(G866="","",G866/12)</x:f>
        <x:v>18.22222222222222</x:v>
      </x:c>
      <x:c r="I866" s="10" t="n">
        <x:v>12</x:v>
      </x:c>
      <x:c r="J866" s="10" t="n">
        <x:f>IF(H866="","",I866-H866)</x:f>
        <x:v>-6.222222222222221</x:v>
      </x:c>
      <x:c r="K866" s="11" t="n">
        <x:f>IF(H866&gt;0,I866/H866,"")</x:f>
        <x:v>0.6585365853658537</x:v>
      </x:c>
      <x:c r="L866" s="12" t="n">
        <x:v>5030.06</x:v>
      </x:c>
      <x:c r="M866" s="12" t="n">
        <x:v>3312.48</x:v>
      </x:c>
      <x:c r="N866" s="12" t="n">
        <x:f>M866-L866</x:f>
        <x:v>-1717.5800000000004</x:v>
      </x:c>
      <x:c r="O866" s="3" t="str">
        <x:v>Anexo IX</x:v>
      </x:c>
    </x:row>
    <x:row r="867" ht="34" customHeight="1">
      <x:c r="A867" s="3" t="str">
        <x:v>Julho</x:v>
      </x:c>
      <x:c r="B867" s="3" t="str">
        <x:v>O&amp;M</x:v>
      </x:c>
      <x:c r="C867" s="3" t="str">
        <x:v>PRODUÇÃO</x:v>
      </x:c>
      <x:c r="D867" s="3" t="str">
        <x:v>5021200047</x:v>
      </x:c>
      <x:c r="E867" s="9" t="str">
        <x:v>RET ISOLADOR PINO/PILAR LM</x:v>
      </x:c>
      <x:c r="F867" s="3" t="str">
        <x:v>UNIDADE</x:v>
      </x:c>
      <x:c r="G867" s="10" t="n">
        <x:v>197.33333333333334</x:v>
      </x:c>
      <x:c r="H867" s="10" t="n">
        <x:f>IF(G867="","",G867/12)</x:f>
        <x:v>16.444444444444446</x:v>
      </x:c>
      <x:c r="I867" s="10" t="n">
        <x:v>20</x:v>
      </x:c>
      <x:c r="J867" s="10" t="n">
        <x:f>IF(H867="","",I867-H867)</x:f>
        <x:v>3.5555555555555536</x:v>
      </x:c>
      <x:c r="K867" s="11" t="n">
        <x:f>IF(H867&gt;0,I867/H867,"")</x:f>
        <x:v>1.216216216216216</x:v>
      </x:c>
      <x:c r="L867" s="12" t="n">
        <x:v>4971.65</x:v>
      </x:c>
      <x:c r="M867" s="12" t="n">
        <x:v>6046.6</x:v>
      </x:c>
      <x:c r="N867" s="12" t="n">
        <x:f>M867-L867</x:f>
        <x:v>1074.9500000000007</x:v>
      </x:c>
      <x:c r="O867" s="3" t="str">
        <x:v>Anexo IX</x:v>
      </x:c>
    </x:row>
    <x:row r="868" ht="34" customHeight="1">
      <x:c r="A868" s="3" t="str">
        <x:v>Julho</x:v>
      </x:c>
      <x:c r="B868" s="3" t="str">
        <x:v>O&amp;M</x:v>
      </x:c>
      <x:c r="C868" s="3" t="str">
        <x:v>PRODUÇÃO</x:v>
      </x:c>
      <x:c r="D868" s="3" t="str">
        <x:v>5025300401</x:v>
      </x:c>
      <x:c r="E868" s="9" t="str">
        <x:v>INST ESPACADOR LOSANGULAR RDC LV</x:v>
      </x:c>
      <x:c r="F868" s="3" t="str">
        <x:v>CONJUNTO</x:v>
      </x:c>
      <x:c r="G868" s="10" t="n">
        <x:v>272.52979057467115</x:v>
      </x:c>
      <x:c r="H868" s="10" t="n">
        <x:f>IF(G868="","",G868/12)</x:f>
        <x:v>22.710815881222597</x:v>
      </x:c>
      <x:c r="I868" s="10" t="n">
        <x:v>29</x:v>
      </x:c>
      <x:c r="J868" s="10" t="n">
        <x:f>IF(H868="","",I868-H868)</x:f>
        <x:v>6.289184118777403</x:v>
      </x:c>
      <x:c r="K868" s="11" t="n">
        <x:f>IF(H868&gt;0,I868/H868,"")</x:f>
        <x:v>1.2769246226850586</x:v>
      </x:c>
      <x:c r="L868" s="12" t="n">
        <x:v>4774.27</x:v>
      </x:c>
      <x:c r="M868" s="12" t="n">
        <x:v>6096.38</x:v>
      </x:c>
      <x:c r="N868" s="12" t="n">
        <x:f>M868-L868</x:f>
        <x:v>1322.1099999999997</x:v>
      </x:c>
      <x:c r="O868" s="3" t="str">
        <x:v>Anexo IX</x:v>
      </x:c>
    </x:row>
    <x:row r="869" ht="34" customHeight="1">
      <x:c r="A869" s="3" t="str">
        <x:v>Julho</x:v>
      </x:c>
      <x:c r="B869" s="3" t="str">
        <x:v>O&amp;M</x:v>
      </x:c>
      <x:c r="C869" s="3" t="str">
        <x:v>PRODUÇÃO</x:v>
      </x:c>
      <x:c r="D869" s="3" t="str">
        <x:v>5032000216</x:v>
      </x:c>
      <x:c r="E869" s="9" t="str">
        <x:v>RET FLY TAP /CRUZAM AEREO LV</x:v>
      </x:c>
      <x:c r="F869" s="3" t="str">
        <x:v>UNIDADE</x:v>
      </x:c>
      <x:c r="G869" s="10" t="n">
        <x:v>168</x:v>
      </x:c>
      <x:c r="H869" s="10" t="n">
        <x:f>IF(G869="","",G869/12)</x:f>
        <x:v>14</x:v>
      </x:c>
      <x:c r="I869" s="10" t="n">
        <x:v>11</x:v>
      </x:c>
      <x:c r="J869" s="10" t="n">
        <x:f>IF(H869="","",I869-H869)</x:f>
        <x:v>-3</x:v>
      </x:c>
      <x:c r="K869" s="11" t="n">
        <x:f>IF(H869&gt;0,I869/H869,"")</x:f>
        <x:v>0.7857142857142857</x:v>
      </x:c>
      <x:c r="L869" s="12" t="n">
        <x:v>4609.08</x:v>
      </x:c>
      <x:c r="M869" s="12" t="n">
        <x:v>3621.42</x:v>
      </x:c>
      <x:c r="N869" s="12" t="n">
        <x:f>M869-L869</x:f>
        <x:v>-987.6599999999999</x:v>
      </x:c>
      <x:c r="O869" s="3" t="str">
        <x:v>Anexo IX</x:v>
      </x:c>
    </x:row>
    <x:row r="870" ht="34" customHeight="1">
      <x:c r="A870" s="3" t="str">
        <x:v>Julho</x:v>
      </x:c>
      <x:c r="B870" s="3" t="str">
        <x:v>O&amp;M</x:v>
      </x:c>
      <x:c r="C870" s="3" t="str">
        <x:v>PRODUÇÃO</x:v>
      </x:c>
      <x:c r="D870" s="3" t="str">
        <x:v>5035000059</x:v>
      </x:c>
      <x:c r="E870" s="9" t="str">
        <x:v>PODA ARV MEDIO PT &gt;6&lt;12M ELEV 2ME PO LV</x:v>
      </x:c>
      <x:c r="F870" s="3" t="str">
        <x:v>UNIDADE</x:v>
      </x:c>
      <x:c r="G870" s="10" t="n">
        <x:v>289.8599159811053</x:v>
      </x:c>
      <x:c r="H870" s="10" t="n">
        <x:f>IF(G870="","",G870/12)</x:f>
        <x:v>24.154992998425442</x:v>
      </x:c>
      <x:c r="I870" s="10" t="n">
        <x:v>11</x:v>
      </x:c>
      <x:c r="J870" s="10" t="n">
        <x:f>IF(H870="","",I870-H870)</x:f>
        <x:v>-13.154992998425442</x:v>
      </x:c>
      <x:c r="K870" s="11" t="n">
        <x:f>IF(H870&gt;0,I870/H870,"")</x:f>
        <x:v>0.4553923903317646</x:v>
      </x:c>
      <x:c r="L870" s="12" t="n">
        <x:v>4602.98</x:v>
      </x:c>
      <x:c r="M870" s="12" t="n">
        <x:v>2096.16</x:v>
      </x:c>
      <x:c r="N870" s="12" t="n">
        <x:f>M870-L870</x:f>
        <x:v>-2506.8199999999997</x:v>
      </x:c>
      <x:c r="O870" s="3" t="str">
        <x:v>Anexo IX</x:v>
      </x:c>
    </x:row>
    <x:row r="871" ht="34" customHeight="1">
      <x:c r="A871" s="3" t="str">
        <x:v>Julho</x:v>
      </x:c>
      <x:c r="B871" s="3" t="str">
        <x:v>O&amp;M</x:v>
      </x:c>
      <x:c r="C871" s="3" t="str">
        <x:v>PRODUÇÃO</x:v>
      </x:c>
      <x:c r="D871" s="3" t="str">
        <x:v>5021000146</x:v>
      </x:c>
      <x:c r="E871" s="9" t="str">
        <x:v>RET ESTR PRI 1F ANC/AMA DP S/CRUZ LM</x:v>
      </x:c>
      <x:c r="F871" s="3" t="str">
        <x:v>CONJUNTO</x:v>
      </x:c>
      <x:c r="G871" s="10" t="n">
        <x:v>154.66666666666669</x:v>
      </x:c>
      <x:c r="H871" s="10" t="n">
        <x:f>IF(G871="","",G871/12)</x:f>
        <x:v>12.888888888888891</x:v>
      </x:c>
      <x:c r="I871" s="10" t="n">
        <x:v>21</x:v>
      </x:c>
      <x:c r="J871" s="10" t="n">
        <x:f>IF(H871="","",I871-H871)</x:f>
        <x:v>8.111111111111109</x:v>
      </x:c>
      <x:c r="K871" s="11" t="n">
        <x:f>IF(H871&gt;0,I871/H871,"")</x:f>
        <x:v>1.6293103448275859</x:v>
      </x:c>
      <x:c r="L871" s="12" t="n">
        <x:v>4574.4</x:v>
      </x:c>
      <x:c r="M871" s="12" t="n">
        <x:v>7453.11</x:v>
      </x:c>
      <x:c r="N871" s="12" t="n">
        <x:f>M871-L871</x:f>
        <x:v>2878.71</x:v>
      </x:c>
      <x:c r="O871" s="3" t="str">
        <x:v>Anexo IX</x:v>
      </x:c>
    </x:row>
    <x:row r="872" ht="34" customHeight="1">
      <x:c r="A872" s="3" t="str">
        <x:v>Julho</x:v>
      </x:c>
      <x:c r="B872" s="3" t="str">
        <x:v>O&amp;M</x:v>
      </x:c>
      <x:c r="C872" s="3" t="str">
        <x:v>PRODUÇÃO</x:v>
      </x:c>
      <x:c r="D872" s="3" t="str">
        <x:v>5400099204</x:v>
      </x:c>
      <x:c r="E872" s="9" t="str">
        <x:v>IMPLANT TALA (REFORCO POSTE MAD) BASE LM</x:v>
      </x:c>
      <x:c r="F872" s="3" t="str">
        <x:v>UNIDADE</x:v>
      </x:c>
      <x:c r="G872" s="10" t="n">
        <x:v>50</x:v>
      </x:c>
      <x:c r="H872" s="10" t="n">
        <x:f>IF(G872="","",G872/12)</x:f>
        <x:v>4.166666666666667</x:v>
      </x:c>
      <x:c r="I872" s="10" t="n">
        <x:v>41</x:v>
      </x:c>
      <x:c r="J872" s="10" t="n">
        <x:f>IF(H872="","",I872-H872)</x:f>
        <x:v>36.833333333333336</x:v>
      </x:c>
      <x:c r="K872" s="11" t="n">
        <x:f>IF(H872&gt;0,I872/H872,"")</x:f>
        <x:v>9.84</x:v>
      </x:c>
      <x:c r="L872" s="12" t="n">
        <x:v>4403.54</x:v>
      </x:c>
      <x:c r="M872" s="12" t="n">
        <x:v>43330.85</x:v>
      </x:c>
      <x:c r="N872" s="12" t="n">
        <x:f>M872-L872</x:f>
        <x:v>38927.31</x:v>
      </x:c>
      <x:c r="O872" s="3" t="str">
        <x:v>Anexo IX</x:v>
      </x:c>
    </x:row>
    <x:row r="873" ht="34" customHeight="1">
      <x:c r="A873" s="3" t="str">
        <x:v>Julho</x:v>
      </x:c>
      <x:c r="B873" s="3" t="str">
        <x:v>O&amp;M</x:v>
      </x:c>
      <x:c r="C873" s="3" t="str">
        <x:v>PRODUÇÃO</x:v>
      </x:c>
      <x:c r="D873" s="3" t="str">
        <x:v>5031200320</x:v>
      </x:c>
      <x:c r="E873" s="9" t="str">
        <x:v>INST ESTR PRI 1F SUSP/PAS DP S/CRUZ LV</x:v>
      </x:c>
      <x:c r="F873" s="3" t="str">
        <x:v>UNIDADE</x:v>
      </x:c>
      <x:c r="G873" s="10" t="n">
        <x:v>185.58666666666667</x:v>
      </x:c>
      <x:c r="H873" s="10" t="n">
        <x:f>IF(G873="","",G873/12)</x:f>
        <x:v>15.465555555555556</x:v>
      </x:c>
      <x:c r="I873" s="10" t="n">
        <x:v>0</x:v>
      </x:c>
      <x:c r="J873" s="10" t="n">
        <x:f>IF(H873="","",I873-H873)</x:f>
        <x:v>-15.465555555555556</x:v>
      </x:c>
      <x:c r="K873" s="11" t="n">
        <x:f>IF(H873&gt;0,I873/H873,"")</x:f>
        <x:v>0</x:v>
      </x:c>
      <x:c r="L873" s="12" t="n">
        <x:v>4120.49</x:v>
      </x:c>
      <x:c r="M873" s="12" t="n">
        <x:v>0</x:v>
      </x:c>
      <x:c r="N873" s="12" t="n">
        <x:f>M873-L873</x:f>
        <x:v>-4120.49</x:v>
      </x:c>
      <x:c r="O873" s="3" t="str">
        <x:v>Anexo IX</x:v>
      </x:c>
    </x:row>
    <x:row r="874" ht="34" customHeight="1">
      <x:c r="A874" s="3" t="str">
        <x:v>Julho</x:v>
      </x:c>
      <x:c r="B874" s="3" t="str">
        <x:v>O&amp;M</x:v>
      </x:c>
      <x:c r="C874" s="3" t="str">
        <x:v>PRODUÇÃO</x:v>
      </x:c>
      <x:c r="D874" s="3" t="str">
        <x:v>5021000147</x:v>
      </x:c>
      <x:c r="E874" s="9" t="str">
        <x:v>INST ESTR PRI 2/3F SUS/PAS SP S/CRUZ LM</x:v>
      </x:c>
      <x:c r="F874" s="3" t="str">
        <x:v>CONJUNTO</x:v>
      </x:c>
      <x:c r="G874" s="10" t="n">
        <x:v>104</x:v>
      </x:c>
      <x:c r="H874" s="10" t="n">
        <x:f>IF(G874="","",G874/12)</x:f>
        <x:v>8.666666666666666</x:v>
      </x:c>
      <x:c r="I874" s="10" t="n">
        <x:v>1</x:v>
      </x:c>
      <x:c r="J874" s="10" t="n">
        <x:f>IF(H874="","",I874-H874)</x:f>
        <x:v>-7.666666666666666</x:v>
      </x:c>
      <x:c r="K874" s="11" t="n">
        <x:f>IF(H874&gt;0,I874/H874,"")</x:f>
        <x:v>0.11538461538461539</x:v>
      </x:c>
      <x:c r="L874" s="12" t="n">
        <x:v>4108</x:v>
      </x:c>
      <x:c r="M874" s="12" t="n">
        <x:v>474</x:v>
      </x:c>
      <x:c r="N874" s="12" t="n">
        <x:f>M874-L874</x:f>
        <x:v>-3634</x:v>
      </x:c>
      <x:c r="O874" s="3" t="str">
        <x:v>Anexo IX</x:v>
      </x:c>
    </x:row>
    <x:row r="875" ht="34" customHeight="1">
      <x:c r="A875" s="3" t="str">
        <x:v>Julho</x:v>
      </x:c>
      <x:c r="B875" s="3" t="str">
        <x:v>O&amp;M</x:v>
      </x:c>
      <x:c r="C875" s="3" t="str">
        <x:v>PRODUÇÃO</x:v>
      </x:c>
      <x:c r="D875" s="3" t="str">
        <x:v>5034000052</x:v>
      </x:c>
      <x:c r="E875" s="9" t="str">
        <x:v>VERIFICAR SEQUENCIA DE FASE(BT OU MT) LV</x:v>
      </x:c>
      <x:c r="F875" s="3" t="str">
        <x:v>UNIDADE</x:v>
      </x:c>
      <x:c r="G875" s="10" t="n">
        <x:v>101</x:v>
      </x:c>
      <x:c r="H875" s="10" t="n">
        <x:f>IF(G875="","",G875/12)</x:f>
        <x:v>8.416666666666666</x:v>
      </x:c>
      <x:c r="I875" s="10" t="n">
        <x:v>18</x:v>
      </x:c>
      <x:c r="J875" s="10" t="n">
        <x:f>IF(H875="","",I875-H875)</x:f>
        <x:v>9.583333333333334</x:v>
      </x:c>
      <x:c r="K875" s="11" t="n">
        <x:f>IF(H875&gt;0,I875/H875,"")</x:f>
        <x:v>2.1386138613861387</x:v>
      </x:c>
      <x:c r="L875" s="12" t="n">
        <x:v>4001.03</x:v>
      </x:c>
      <x:c r="M875" s="12" t="n">
        <x:v>8556.66</x:v>
      </x:c>
      <x:c r="N875" s="12" t="n">
        <x:f>M875-L875</x:f>
        <x:v>4555.629999999999</x:v>
      </x:c>
      <x:c r="O875" s="3" t="str">
        <x:v>Anexo IX</x:v>
      </x:c>
    </x:row>
    <x:row r="876" ht="34" customHeight="1">
      <x:c r="A876" s="3" t="str">
        <x:v>Julho</x:v>
      </x:c>
      <x:c r="B876" s="3" t="str">
        <x:v>O&amp;M</x:v>
      </x:c>
      <x:c r="C876" s="3" t="str">
        <x:v>PRODUÇÃO</x:v>
      </x:c>
      <x:c r="D876" s="3" t="str">
        <x:v>5021200049</x:v>
      </x:c>
      <x:c r="E876" s="9" t="str">
        <x:v>RET ISOLAD DISCO/ANCORAGEM LM</x:v>
      </x:c>
      <x:c r="F876" s="3" t="str">
        <x:v>CONJUNTO</x:v>
      </x:c>
      <x:c r="G876" s="10" t="n">
        <x:v>228</x:v>
      </x:c>
      <x:c r="H876" s="10" t="n">
        <x:f>IF(G876="","",G876/12)</x:f>
        <x:v>19</x:v>
      </x:c>
      <x:c r="I876" s="10" t="n">
        <x:v>14</x:v>
      </x:c>
      <x:c r="J876" s="10" t="n">
        <x:f>IF(H876="","",I876-H876)</x:f>
        <x:v>-5</x:v>
      </x:c>
      <x:c r="K876" s="11" t="n">
        <x:f>IF(H876&gt;0,I876/H876,"")</x:f>
        <x:v>0.7368421052631579</x:v>
      </x:c>
      <x:c r="L876" s="12" t="n">
        <x:v>3978.6</x:v>
      </x:c>
      <x:c r="M876" s="12" t="n">
        <x:v>2931.6</x:v>
      </x:c>
      <x:c r="N876" s="12" t="n">
        <x:f>M876-L876</x:f>
        <x:v>-1047</x:v>
      </x:c>
      <x:c r="O876" s="3" t="str">
        <x:v>Anexo IX</x:v>
      </x:c>
    </x:row>
    <x:row r="877" ht="34" customHeight="1">
      <x:c r="A877" s="3" t="str">
        <x:v>Julho</x:v>
      </x:c>
      <x:c r="B877" s="3" t="str">
        <x:v>O&amp;M</x:v>
      </x:c>
      <x:c r="C877" s="3" t="str">
        <x:v>PRODUÇÃO</x:v>
      </x:c>
      <x:c r="D877" s="3" t="str">
        <x:v>5031200322</x:v>
      </x:c>
      <x:c r="E877" s="9" t="str">
        <x:v>INST ESTR PRI 1F ANC/AMA SP S/CRUZ LV</x:v>
      </x:c>
      <x:c r="F877" s="3" t="str">
        <x:v>UNIDADE</x:v>
      </x:c>
      <x:c r="G877" s="10" t="n">
        <x:v>185.58666666666667</x:v>
      </x:c>
      <x:c r="H877" s="10" t="n">
        <x:f>IF(G877="","",G877/12)</x:f>
        <x:v>15.465555555555556</x:v>
      </x:c>
      <x:c r="I877" s="10" t="n">
        <x:v>2</x:v>
      </x:c>
      <x:c r="J877" s="10" t="n">
        <x:f>IF(H877="","",I877-H877)</x:f>
        <x:v>-13.465555555555556</x:v>
      </x:c>
      <x:c r="K877" s="11" t="n">
        <x:f>IF(H877&gt;0,I877/H877,"")</x:f>
        <x:v>0.12931963503125224</x:v>
      </x:c>
      <x:c r="L877" s="12" t="n">
        <x:v>3826.49</x:v>
      </x:c>
      <x:c r="M877" s="12" t="n">
        <x:v>494.84</x:v>
      </x:c>
      <x:c r="N877" s="12" t="n">
        <x:f>M877-L877</x:f>
        <x:v>-3331.6499999999996</x:v>
      </x:c>
      <x:c r="O877" s="3" t="str">
        <x:v>Anexo IX</x:v>
      </x:c>
    </x:row>
    <x:row r="878" ht="34" customHeight="1">
      <x:c r="A878" s="3" t="str">
        <x:v>Julho</x:v>
      </x:c>
      <x:c r="B878" s="3" t="str">
        <x:v>O&amp;M</x:v>
      </x:c>
      <x:c r="C878" s="3" t="str">
        <x:v>PRODUÇÃO</x:v>
      </x:c>
      <x:c r="D878" s="3" t="str">
        <x:v>5031300113</x:v>
      </x:c>
      <x:c r="E878" s="9" t="str">
        <x:v>RET ISOLAD DISCO/ANCORAGEM LV</x:v>
      </x:c>
      <x:c r="F878" s="3" t="str">
        <x:v>CONJUNTO</x:v>
      </x:c>
      <x:c r="G878" s="10" t="n">
        <x:v>177.78666666666666</x:v>
      </x:c>
      <x:c r="H878" s="10" t="n">
        <x:f>IF(G878="","",G878/12)</x:f>
        <x:v>14.815555555555555</x:v>
      </x:c>
      <x:c r="I878" s="10" t="n">
        <x:v>7</x:v>
      </x:c>
      <x:c r="J878" s="10" t="n">
        <x:f>IF(H878="","",I878-H878)</x:f>
        <x:v>-7.815555555555555</x:v>
      </x:c>
      <x:c r="K878" s="11" t="n">
        <x:f>IF(H878&gt;0,I878/H878,"")</x:f>
        <x:v>0.4724763761811909</x:v>
      </x:c>
      <x:c r="L878" s="12" t="n">
        <x:v>3771.3</x:v>
      </x:c>
      <x:c r="M878" s="12" t="n">
        <x:v>1781.85</x:v>
      </x:c>
      <x:c r="N878" s="12" t="n">
        <x:f>M878-L878</x:f>
        <x:v>-1989.4500000000003</x:v>
      </x:c>
      <x:c r="O878" s="3" t="str">
        <x:v>Anexo IX</x:v>
      </x:c>
    </x:row>
    <x:row r="879" ht="34" customHeight="1">
      <x:c r="A879" s="3" t="str">
        <x:v>Julho</x:v>
      </x:c>
      <x:c r="B879" s="3" t="str">
        <x:v>O&amp;M</x:v>
      </x:c>
      <x:c r="C879" s="3" t="str">
        <x:v>PRODUÇÃO</x:v>
      </x:c>
      <x:c r="D879" s="3" t="str">
        <x:v>5025300384</x:v>
      </x:c>
      <x:c r="E879" s="9" t="str">
        <x:v>RET ESPACADOR/AFASTADOR REDE PRI/SEC LM</x:v>
      </x:c>
      <x:c r="F879" s="3" t="str">
        <x:v>CONJUNTO</x:v>
      </x:c>
      <x:c r="G879" s="10" t="n">
        <x:v>246.66666666666669</x:v>
      </x:c>
      <x:c r="H879" s="10" t="n">
        <x:f>IF(G879="","",G879/12)</x:f>
        <x:v>20.555555555555557</x:v>
      </x:c>
      <x:c r="I879" s="10" t="n">
        <x:v>0</x:v>
      </x:c>
      <x:c r="J879" s="10" t="n">
        <x:f>IF(H879="","",I879-H879)</x:f>
        <x:v>-20.555555555555557</x:v>
      </x:c>
      <x:c r="K879" s="11" t="n">
        <x:f>IF(H879&gt;0,I879/H879,"")</x:f>
        <x:v>0</x:v>
      </x:c>
      <x:c r="L879" s="12" t="n">
        <x:v>3242.43</x:v>
      </x:c>
      <x:c r="M879" s="12" t="n">
        <x:v>0</x:v>
      </x:c>
      <x:c r="N879" s="12" t="n">
        <x:f>M879-L879</x:f>
        <x:v>-3242.43</x:v>
      </x:c>
      <x:c r="O879" s="3" t="str">
        <x:v>Anexo IX</x:v>
      </x:c>
    </x:row>
    <x:row r="880" ht="34" customHeight="1">
      <x:c r="A880" s="3" t="str">
        <x:v>Julho</x:v>
      </x:c>
      <x:c r="B880" s="3" t="str">
        <x:v>O&amp;M</x:v>
      </x:c>
      <x:c r="C880" s="3" t="str">
        <x:v>PRODUÇÃO</x:v>
      </x:c>
      <x:c r="D880" s="3" t="str">
        <x:v>5025300166</x:v>
      </x:c>
      <x:c r="E880" s="9" t="str">
        <x:v>INST CHAVE FUSIVEL RELIG LM</x:v>
      </x:c>
      <x:c r="F880" s="3" t="str">
        <x:v>UNIDADE</x:v>
      </x:c>
      <x:c r="G880" s="10" t="n">
        <x:v>50</x:v>
      </x:c>
      <x:c r="H880" s="10" t="n">
        <x:f>IF(G880="","",G880/12)</x:f>
        <x:v>4.166666666666667</x:v>
      </x:c>
      <x:c r="I880" s="10" t="n">
        <x:v>1</x:v>
      </x:c>
      <x:c r="J880" s="10" t="n">
        <x:f>IF(H880="","",I880-H880)</x:f>
        <x:v>-3.166666666666667</x:v>
      </x:c>
      <x:c r="K880" s="11" t="n">
        <x:f>IF(H880&gt;0,I880/H880,"")</x:f>
        <x:v>0.24</x:v>
      </x:c>
      <x:c r="L880" s="12" t="n">
        <x:v>3211.75</x:v>
      </x:c>
      <x:c r="M880" s="12" t="n">
        <x:v>770.82</x:v>
      </x:c>
      <x:c r="N880" s="12" t="n">
        <x:f>M880-L880</x:f>
        <x:v>-2440.93</x:v>
      </x:c>
      <x:c r="O880" s="3" t="str">
        <x:v>Anexo IX</x:v>
      </x:c>
    </x:row>
    <x:row r="881" ht="34" customHeight="1">
      <x:c r="A881" s="3" t="str">
        <x:v>Julho</x:v>
      </x:c>
      <x:c r="B881" s="3" t="str">
        <x:v>O&amp;M</x:v>
      </x:c>
      <x:c r="C881" s="3" t="str">
        <x:v>PRODUÇÃO</x:v>
      </x:c>
      <x:c r="D881" s="3" t="str">
        <x:v>5022000249</x:v>
      </x:c>
      <x:c r="E881" s="9" t="str">
        <x:v>INST AMARRACAO COND NU/MULTIP/PROTEG LM</x:v>
      </x:c>
      <x:c r="F881" s="3" t="str">
        <x:v>UNIDADE</x:v>
      </x:c>
      <x:c r="G881" s="10" t="n">
        <x:v>156.79193036884487</x:v>
      </x:c>
      <x:c r="H881" s="10" t="n">
        <x:f>IF(G881="","",G881/12)</x:f>
        <x:v>13.06599419740374</x:v>
      </x:c>
      <x:c r="I881" s="10" t="n">
        <x:v>0</x:v>
      </x:c>
      <x:c r="J881" s="10" t="n">
        <x:f>IF(H881="","",I881-H881)</x:f>
        <x:v>-13.06599419740374</x:v>
      </x:c>
      <x:c r="K881" s="11" t="n">
        <x:f>IF(H881&gt;0,I881/H881,"")</x:f>
        <x:v>0</x:v>
      </x:c>
      <x:c r="L881" s="12" t="n">
        <x:v>3182.48</x:v>
      </x:c>
      <x:c r="M881" s="12" t="n">
        <x:v>0</x:v>
      </x:c>
      <x:c r="N881" s="12" t="n">
        <x:f>M881-L881</x:f>
        <x:v>-3182.48</x:v>
      </x:c>
      <x:c r="O881" s="3" t="str">
        <x:v>Anexo IX</x:v>
      </x:c>
    </x:row>
    <x:row r="882" ht="34" customHeight="1">
      <x:c r="A882" s="3" t="str">
        <x:v>Julho</x:v>
      </x:c>
      <x:c r="B882" s="3" t="str">
        <x:v>O&amp;M</x:v>
      </x:c>
      <x:c r="C882" s="3" t="str">
        <x:v>PRODUÇÃO</x:v>
      </x:c>
      <x:c r="D882" s="3" t="str">
        <x:v>5022000257</x:v>
      </x:c>
      <x:c r="E882" s="9" t="str">
        <x:v>INST ESTRIBO OU GRAMPO LINHA VIVA RD LM</x:v>
      </x:c>
      <x:c r="F882" s="3" t="str">
        <x:v>UNIDADE</x:v>
      </x:c>
      <x:c r="G882" s="10" t="n">
        <x:v>194.14734568697912</x:v>
      </x:c>
      <x:c r="H882" s="10" t="n">
        <x:f>IF(G882="","",G882/12)</x:f>
        <x:v>16.178945473914926</x:v>
      </x:c>
      <x:c r="I882" s="10" t="n">
        <x:v>98</x:v>
      </x:c>
      <x:c r="J882" s="10" t="n">
        <x:f>IF(H882="","",I882-H882)</x:f>
        <x:v>81.82105452608508</x:v>
      </x:c>
      <x:c r="K882" s="11" t="n">
        <x:f>IF(H882&gt;0,I882/H882,"")</x:f>
        <x:v>6.057255100958462</x:v>
      </x:c>
      <x:c r="L882" s="12" t="n">
        <x:v>3030.48</x:v>
      </x:c>
      <x:c r="M882" s="12" t="n">
        <x:v>18356.38</x:v>
      </x:c>
      <x:c r="N882" s="12" t="n">
        <x:f>M882-L882</x:f>
        <x:v>15325.900000000001</x:v>
      </x:c>
      <x:c r="O882" s="3" t="str">
        <x:v>Anexo IX</x:v>
      </x:c>
    </x:row>
    <x:row r="883" ht="34" customHeight="1">
      <x:c r="A883" s="3" t="str">
        <x:v>Julho</x:v>
      </x:c>
      <x:c r="B883" s="3" t="str">
        <x:v>O&amp;M</x:v>
      </x:c>
      <x:c r="C883" s="3" t="str">
        <x:v>PRODUÇÃO</x:v>
      </x:c>
      <x:c r="D883" s="3" t="str">
        <x:v>5400099189</x:v>
      </x:c>
      <x:c r="E883" s="9" t="str">
        <x:v>RET HASTE PARA-RAIOS LM</x:v>
      </x:c>
      <x:c r="F883" s="3" t="str">
        <x:v>UNIDADE</x:v>
      </x:c>
      <x:c r="G883" s="10" t="n">
        <x:v>227.32003270696814</x:v>
      </x:c>
      <x:c r="H883" s="10" t="n">
        <x:f>IF(G883="","",G883/12)</x:f>
        <x:v>18.94333605891401</x:v>
      </x:c>
      <x:c r="I883" s="10" t="n">
        <x:v>26</x:v>
      </x:c>
      <x:c r="J883" s="10" t="n">
        <x:f>IF(H883="","",I883-H883)</x:f>
        <x:v>7.05666394108599</x:v>
      </x:c>
      <x:c r="K883" s="11" t="n">
        <x:f>IF(H883&gt;0,I883/H883,"")</x:f>
        <x:v>1.3725143195021023</x:v>
      </x:c>
      <x:c r="L883" s="12" t="n">
        <x:v>2963.12</x:v>
      </x:c>
      <x:c r="M883" s="12" t="n">
        <x:v>4066.92</x:v>
      </x:c>
      <x:c r="N883" s="12" t="n">
        <x:f>M883-L883</x:f>
        <x:v>1103.8000000000002</x:v>
      </x:c>
      <x:c r="O883" s="3" t="str">
        <x:v>Anexo IX</x:v>
      </x:c>
    </x:row>
    <x:row r="884" ht="34" customHeight="1">
      <x:c r="A884" s="3" t="str">
        <x:v>Julho</x:v>
      </x:c>
      <x:c r="B884" s="3" t="str">
        <x:v>O&amp;M</x:v>
      </x:c>
      <x:c r="C884" s="3" t="str">
        <x:v>PRODUÇÃO</x:v>
      </x:c>
      <x:c r="D884" s="3" t="str">
        <x:v>5021000153</x:v>
      </x:c>
      <x:c r="E884" s="9" t="str">
        <x:v>INST ESTR PRI 2/3F ANC/AMA CRUZ DP HT LM</x:v>
      </x:c>
      <x:c r="F884" s="3" t="str">
        <x:v>CONJUNTO</x:v>
      </x:c>
      <x:c r="G884" s="10" t="n">
        <x:v>21.333333333333332</x:v>
      </x:c>
      <x:c r="H884" s="10" t="n">
        <x:f>IF(G884="","",G884/12)</x:f>
        <x:v>1.7777777777777777</x:v>
      </x:c>
      <x:c r="I884" s="10" t="n">
        <x:v>0</x:v>
      </x:c>
      <x:c r="J884" s="10" t="n">
        <x:f>IF(H884="","",I884-H884)</x:f>
        <x:v>-1.7777777777777777</x:v>
      </x:c>
      <x:c r="K884" s="11" t="n">
        <x:f>IF(H884&gt;0,I884/H884,"")</x:f>
        <x:v>0</x:v>
      </x:c>
      <x:c r="L884" s="12" t="n">
        <x:v>2925.53</x:v>
      </x:c>
      <x:c r="M884" s="12" t="n">
        <x:v>0</x:v>
      </x:c>
      <x:c r="N884" s="12" t="n">
        <x:f>M884-L884</x:f>
        <x:v>-2925.53</x:v>
      </x:c>
      <x:c r="O884" s="3" t="str">
        <x:v>Anexo IX</x:v>
      </x:c>
    </x:row>
    <x:row r="885" ht="34" customHeight="1">
      <x:c r="A885" s="3" t="str">
        <x:v>Julho</x:v>
      </x:c>
      <x:c r="B885" s="3" t="str">
        <x:v>O&amp;M</x:v>
      </x:c>
      <x:c r="C885" s="3" t="str">
        <x:v>PRODUÇÃO</x:v>
      </x:c>
      <x:c r="D885" s="3" t="str">
        <x:v>5022000262</x:v>
      </x:c>
      <x:c r="E885" s="9" t="str">
        <x:v>INST COND 2PLEX BT 1X10(10)-1X35(35) LM</x:v>
      </x:c>
      <x:c r="F885" s="3" t="str">
        <x:v>METRO</x:v>
      </x:c>
      <x:c r="G885" s="10" t="n">
        <x:v>2502.6666666666665</x:v>
      </x:c>
      <x:c r="H885" s="10" t="n">
        <x:f>IF(G885="","",G885/12)</x:f>
        <x:v>208.55555555555554</x:v>
      </x:c>
      <x:c r="I885" s="10" t="n">
        <x:v>182</x:v>
      </x:c>
      <x:c r="J885" s="10" t="n">
        <x:f>IF(H885="","",I885-H885)</x:f>
        <x:v>-26.555555555555543</x:v>
      </x:c>
      <x:c r="K885" s="11" t="n">
        <x:f>IF(H885&gt;0,I885/H885,"")</x:f>
        <x:v>0.8726691529035696</x:v>
      </x:c>
      <x:c r="L885" s="12" t="n">
        <x:v>2769.62</x:v>
      </x:c>
      <x:c r="M885" s="12" t="n">
        <x:v>2416.96</x:v>
      </x:c>
      <x:c r="N885" s="12" t="n">
        <x:f>M885-L885</x:f>
        <x:v>-352.65999999999985</x:v>
      </x:c>
      <x:c r="O885" s="3" t="str">
        <x:v>Anexo IX</x:v>
      </x:c>
    </x:row>
    <x:row r="886" ht="34" customHeight="1">
      <x:c r="A886" s="3" t="str">
        <x:v>Julho</x:v>
      </x:c>
      <x:c r="B886" s="3" t="str">
        <x:v>O&amp;M</x:v>
      </x:c>
      <x:c r="C886" s="3" t="str">
        <x:v>PRODUÇÃO</x:v>
      </x:c>
      <x:c r="D886" s="3" t="str">
        <x:v>5021000157</x:v>
      </x:c>
      <x:c r="E886" s="9" t="str">
        <x:v>NIVELAR CRUZETA LM</x:v>
      </x:c>
      <x:c r="F886" s="3" t="str">
        <x:v>CONJUNTO</x:v>
      </x:c>
      <x:c r="G886" s="10" t="n">
        <x:v>64.76470446987071</x:v>
      </x:c>
      <x:c r="H886" s="10" t="n">
        <x:f>IF(G886="","",G886/12)</x:f>
        <x:v>5.397058705822559</x:v>
      </x:c>
      <x:c r="I886" s="10" t="n">
        <x:v>0</x:v>
      </x:c>
      <x:c r="J886" s="10" t="n">
        <x:f>IF(H886="","",I886-H886)</x:f>
        <x:v>-5.397058705822559</x:v>
      </x:c>
      <x:c r="K886" s="11" t="n">
        <x:f>IF(H886&gt;0,I886/H886,"")</x:f>
        <x:v>0</x:v>
      </x:c>
      <x:c r="L886" s="12" t="n">
        <x:v>2768.21</x:v>
      </x:c>
      <x:c r="M886" s="12" t="n">
        <x:v>0</x:v>
      </x:c>
      <x:c r="N886" s="12" t="n">
        <x:f>M886-L886</x:f>
        <x:v>-2768.21</x:v>
      </x:c>
      <x:c r="O886" s="3" t="str">
        <x:v>Anexo IX</x:v>
      </x:c>
    </x:row>
    <x:row r="887" ht="34" customHeight="1">
      <x:c r="A887" s="3" t="str">
        <x:v>Julho</x:v>
      </x:c>
      <x:c r="B887" s="3" t="str">
        <x:v>O&amp;M</x:v>
      </x:c>
      <x:c r="C887" s="3" t="str">
        <x:v>PRODUÇÃO</x:v>
      </x:c>
      <x:c r="D887" s="3" t="str">
        <x:v>5031200363</x:v>
      </x:c>
      <x:c r="E887" s="9" t="str">
        <x:v>INST ESTR CP RELIG DIST 1F BASE C 1F LV</x:v>
      </x:c>
      <x:c r="F887" s="3" t="str">
        <x:v>CONJUNTO</x:v>
      </x:c>
      <x:c r="G887" s="10" t="n">
        <x:v>23.4</x:v>
      </x:c>
      <x:c r="H887" s="10" t="n">
        <x:f>IF(G887="","",G887/12)</x:f>
        <x:v>1.95</x:v>
      </x:c>
      <x:c r="I887" s="10" t="n">
        <x:v>3</x:v>
      </x:c>
      <x:c r="J887" s="10" t="n">
        <x:f>IF(H887="","",I887-H887)</x:f>
        <x:v>1.05</x:v>
      </x:c>
      <x:c r="K887" s="11" t="n">
        <x:f>IF(H887&gt;0,I887/H887,"")</x:f>
        <x:v>1.5384615384615385</x:v>
      </x:c>
      <x:c r="L887" s="12" t="n">
        <x:v>2728.71</x:v>
      </x:c>
      <x:c r="M887" s="12" t="n">
        <x:v>4198.02</x:v>
      </x:c>
      <x:c r="N887" s="12" t="n">
        <x:f>M887-L887</x:f>
        <x:v>1469.3100000000004</x:v>
      </x:c>
      <x:c r="O887" s="3" t="str">
        <x:v>Anexo IX</x:v>
      </x:c>
    </x:row>
    <x:row r="888" ht="34" customHeight="1">
      <x:c r="A888" s="3" t="str">
        <x:v>Julho</x:v>
      </x:c>
      <x:c r="B888" s="3" t="str">
        <x:v>O&amp;M</x:v>
      </x:c>
      <x:c r="C888" s="3" t="str">
        <x:v>PRODUÇÃO</x:v>
      </x:c>
      <x:c r="D888" s="3" t="str">
        <x:v>5031200324</x:v>
      </x:c>
      <x:c r="E888" s="9" t="str">
        <x:v>INST ESTR PRI 1F ANC/AMA DP S/CRUZ LV</x:v>
      </x:c>
      <x:c r="F888" s="3" t="str">
        <x:v>UNIDADE</x:v>
      </x:c>
      <x:c r="G888" s="10" t="n">
        <x:v>65.33333333333334</x:v>
      </x:c>
      <x:c r="H888" s="10" t="n">
        <x:f>IF(G888="","",G888/12)</x:f>
        <x:v>5.4444444444444455</x:v>
      </x:c>
      <x:c r="I888" s="10" t="n">
        <x:v>0</x:v>
      </x:c>
      <x:c r="J888" s="10" t="n">
        <x:f>IF(H888="","",I888-H888)</x:f>
        <x:v>-5.4444444444444455</x:v>
      </x:c>
      <x:c r="K888" s="11" t="n">
        <x:f>IF(H888&gt;0,I888/H888,"")</x:f>
        <x:v>0</x:v>
      </x:c>
      <x:c r="L888" s="12" t="n">
        <x:v>2726.25</x:v>
      </x:c>
      <x:c r="M888" s="12" t="n">
        <x:v>0</x:v>
      </x:c>
      <x:c r="N888" s="12" t="n">
        <x:f>M888-L888</x:f>
        <x:v>-2726.25</x:v>
      </x:c>
      <x:c r="O888" s="3" t="str">
        <x:v>Anexo IX</x:v>
      </x:c>
    </x:row>
    <x:row r="889" ht="34" customHeight="1">
      <x:c r="A889" s="3" t="str">
        <x:v>Julho</x:v>
      </x:c>
      <x:c r="B889" s="3" t="str">
        <x:v>O&amp;M</x:v>
      </x:c>
      <x:c r="C889" s="3" t="str">
        <x:v>PRODUÇÃO</x:v>
      </x:c>
      <x:c r="D889" s="3" t="str">
        <x:v>5025300125</x:v>
      </x:c>
      <x:c r="E889" s="9" t="str">
        <x:v>RET REGULADOR TENSAO 3F POSTE/PLATAF LM</x:v>
      </x:c>
      <x:c r="F889" s="3" t="str">
        <x:v>UNIDADE</x:v>
      </x:c>
      <x:c r="G889" s="10" t="n">
        <x:v>25</x:v>
      </x:c>
      <x:c r="H889" s="10" t="n">
        <x:f>IF(G889="","",G889/12)</x:f>
        <x:v>2.0833333333333335</x:v>
      </x:c>
      <x:c r="I889" s="10" t="n">
        <x:v>1</x:v>
      </x:c>
      <x:c r="J889" s="10" t="n">
        <x:f>IF(H889="","",I889-H889)</x:f>
        <x:v>-1.0833333333333335</x:v>
      </x:c>
      <x:c r="K889" s="11" t="n">
        <x:f>IF(H889&gt;0,I889/H889,"")</x:f>
        <x:v>0.48</x:v>
      </x:c>
      <x:c r="L889" s="12" t="n">
        <x:v>2692.79</x:v>
      </x:c>
      <x:c r="M889" s="12" t="n">
        <x:v>1292.54</x:v>
      </x:c>
      <x:c r="N889" s="12" t="n">
        <x:f>M889-L889</x:f>
        <x:v>-1400.25</x:v>
      </x:c>
      <x:c r="O889" s="3" t="str">
        <x:v>Anexo IX</x:v>
      </x:c>
    </x:row>
    <x:row r="890" ht="34" customHeight="1">
      <x:c r="A890" s="3" t="str">
        <x:v>Julho</x:v>
      </x:c>
      <x:c r="B890" s="3" t="str">
        <x:v>O&amp;M</x:v>
      </x:c>
      <x:c r="C890" s="3" t="str">
        <x:v>PRODUÇÃO</x:v>
      </x:c>
      <x:c r="D890" s="3" t="str">
        <x:v>5025300164</x:v>
      </x:c>
      <x:c r="E890" s="9" t="str">
        <x:v>INST ESTR CP PARA-RAIOS MT LM</x:v>
      </x:c>
      <x:c r="F890" s="3" t="str">
        <x:v>CONJUNTO</x:v>
      </x:c>
      <x:c r="G890" s="10" t="n">
        <x:v>33.33781414522558</x:v>
      </x:c>
      <x:c r="H890" s="10" t="n">
        <x:f>IF(G890="","",G890/12)</x:f>
        <x:v>2.7781511787687982</x:v>
      </x:c>
      <x:c r="I890" s="10" t="n">
        <x:v>14</x:v>
      </x:c>
      <x:c r="J890" s="10" t="n">
        <x:f>IF(H890="","",I890-H890)</x:f>
        <x:v>11.221848821231202</x:v>
      </x:c>
      <x:c r="K890" s="11" t="n">
        <x:f>IF(H890&gt;0,I890/H890,"")</x:f>
        <x:v>5.039322592301986</x:v>
      </x:c>
      <x:c r="L890" s="12" t="n">
        <x:v>2649.77</x:v>
      </x:c>
      <x:c r="M890" s="12" t="n">
        <x:v>13353.06</x:v>
      </x:c>
      <x:c r="N890" s="12" t="n">
        <x:f>M890-L890</x:f>
        <x:v>10703.289999999999</x:v>
      </x:c>
      <x:c r="O890" s="3" t="str">
        <x:v>Anexo IX</x:v>
      </x:c>
    </x:row>
    <x:row r="891" ht="34" customHeight="1">
      <x:c r="A891" s="3" t="str">
        <x:v>Julho</x:v>
      </x:c>
      <x:c r="B891" s="3" t="str">
        <x:v>O&amp;M</x:v>
      </x:c>
      <x:c r="C891" s="3" t="str">
        <x:v>PRODUÇÃO</x:v>
      </x:c>
      <x:c r="D891" s="3" t="str">
        <x:v>5035000067</x:v>
      </x:c>
      <x:c r="E891" s="9" t="str">
        <x:v>PODA PALMEIRA&gt;6&lt;12M RED MT LAT 1ML PO LV</x:v>
      </x:c>
      <x:c r="F891" s="3" t="str">
        <x:v>UNIDADE</x:v>
      </x:c>
      <x:c r="G891" s="10" t="n">
        <x:v>296.327378609487</x:v>
      </x:c>
      <x:c r="H891" s="10" t="n">
        <x:f>IF(G891="","",G891/12)</x:f>
        <x:v>24.69394821745725</x:v>
      </x:c>
      <x:c r="I891" s="10" t="n">
        <x:v>5</x:v>
      </x:c>
      <x:c r="J891" s="10" t="n">
        <x:f>IF(H891="","",I891-H891)</x:f>
        <x:v>-19.69394821745725</x:v>
      </x:c>
      <x:c r="K891" s="11" t="n">
        <x:f>IF(H891&gt;0,I891/H891,"")</x:f>
        <x:v>0.20247875940977625</x:v>
      </x:c>
      <x:c r="L891" s="12" t="n">
        <x:v>2413.09</x:v>
      </x:c>
      <x:c r="M891" s="12" t="n">
        <x:v>488.6</x:v>
      </x:c>
      <x:c r="N891" s="12" t="n">
        <x:f>M891-L891</x:f>
        <x:v>-1924.4900000000002</x:v>
      </x:c>
      <x:c r="O891" s="3" t="str">
        <x:v>Anexo IX</x:v>
      </x:c>
    </x:row>
    <x:row r="892" ht="34" customHeight="1">
      <x:c r="A892" s="3" t="str">
        <x:v>Julho</x:v>
      </x:c>
      <x:c r="B892" s="3" t="str">
        <x:v>O&amp;M</x:v>
      </x:c>
      <x:c r="C892" s="3" t="str">
        <x:v>PRODUÇÃO</x:v>
      </x:c>
      <x:c r="D892" s="3" t="str">
        <x:v>5025300226</x:v>
      </x:c>
      <x:c r="E892" s="9" t="str">
        <x:v>RET RELIGADOR DIST 1F BASE C LM</x:v>
      </x:c>
      <x:c r="F892" s="3" t="str">
        <x:v>UNIDADE</x:v>
      </x:c>
      <x:c r="G892" s="10" t="n">
        <x:v>62.66666666666667</x:v>
      </x:c>
      <x:c r="H892" s="10" t="n">
        <x:f>IF(G892="","",G892/12)</x:f>
        <x:v>5.222222222222222</x:v>
      </x:c>
      <x:c r="I892" s="10" t="n">
        <x:v>0</x:v>
      </x:c>
      <x:c r="J892" s="10" t="n">
        <x:f>IF(H892="","",I892-H892)</x:f>
        <x:v>-5.222222222222222</x:v>
      </x:c>
      <x:c r="K892" s="11" t="n">
        <x:f>IF(H892&gt;0,I892/H892,"")</x:f>
        <x:v>0</x:v>
      </x:c>
      <x:c r="L892" s="12" t="n">
        <x:v>2290.68</x:v>
      </x:c>
      <x:c r="M892" s="12" t="n">
        <x:v>0</x:v>
      </x:c>
      <x:c r="N892" s="12" t="n">
        <x:f>M892-L892</x:f>
        <x:v>-2290.68</x:v>
      </x:c>
      <x:c r="O892" s="3" t="str">
        <x:v>Anexo IX</x:v>
      </x:c>
    </x:row>
    <x:row r="893" ht="34" customHeight="1">
      <x:c r="A893" s="3" t="str">
        <x:v>Julho</x:v>
      </x:c>
      <x:c r="B893" s="3" t="str">
        <x:v>O&amp;M</x:v>
      </x:c>
      <x:c r="C893" s="3" t="str">
        <x:v>PRODUÇÃO</x:v>
      </x:c>
      <x:c r="D893" s="3" t="str">
        <x:v>5031200321</x:v>
      </x:c>
      <x:c r="E893" s="9" t="str">
        <x:v>RET ESTR PRI 1F SUSP/PAS DP S/CRUZ LV</x:v>
      </x:c>
      <x:c r="F893" s="3" t="str">
        <x:v>UNIDADE</x:v>
      </x:c>
      <x:c r="G893" s="10" t="n">
        <x:v>158.01333333333335</x:v>
      </x:c>
      <x:c r="H893" s="10" t="n">
        <x:f>IF(G893="","",G893/12)</x:f>
        <x:v>13.16777777777778</x:v>
      </x:c>
      <x:c r="I893" s="10" t="n">
        <x:v>0</x:v>
      </x:c>
      <x:c r="J893" s="10" t="n">
        <x:f>IF(H893="","",I893-H893)</x:f>
        <x:v>-13.16777777777778</x:v>
      </x:c>
      <x:c r="K893" s="11" t="n">
        <x:f>IF(H893&gt;0,I893/H893,"")</x:f>
        <x:v>0</x:v>
      </x:c>
      <x:c r="L893" s="12" t="n">
        <x:v>2255.38</x:v>
      </x:c>
      <x:c r="M893" s="12" t="n">
        <x:v>0</x:v>
      </x:c>
      <x:c r="N893" s="12" t="n">
        <x:f>M893-L893</x:f>
        <x:v>-2255.38</x:v>
      </x:c>
      <x:c r="O893" s="3" t="str">
        <x:v>Anexo IX</x:v>
      </x:c>
    </x:row>
    <x:row r="894" ht="34" customHeight="1">
      <x:c r="A894" s="3" t="str">
        <x:v>Julho</x:v>
      </x:c>
      <x:c r="B894" s="3" t="str">
        <x:v>O&amp;M</x:v>
      </x:c>
      <x:c r="C894" s="3" t="str">
        <x:v>PRODUÇÃO</x:v>
      </x:c>
      <x:c r="D894" s="3" t="str">
        <x:v>5025300399</x:v>
      </x:c>
      <x:c r="E894" s="9" t="str">
        <x:v>RET ESPACADOR LOSANGULAR RDC LM</x:v>
      </x:c>
      <x:c r="F894" s="3" t="str">
        <x:v>CONJUNTO</x:v>
      </x:c>
      <x:c r="G894" s="10" t="n">
        <x:v>161.33333333333334</x:v>
      </x:c>
      <x:c r="H894" s="10" t="n">
        <x:f>IF(G894="","",G894/12)</x:f>
        <x:v>13.444444444444445</x:v>
      </x:c>
      <x:c r="I894" s="10" t="n">
        <x:v>0</x:v>
      </x:c>
      <x:c r="J894" s="10" t="n">
        <x:f>IF(H894="","",I894-H894)</x:f>
        <x:v>-13.444444444444445</x:v>
      </x:c>
      <x:c r="K894" s="11" t="n">
        <x:f>IF(H894&gt;0,I894/H894,"")</x:f>
        <x:v>0</x:v>
      </x:c>
      <x:c r="L894" s="12" t="n">
        <x:v>2120.73</x:v>
      </x:c>
      <x:c r="M894" s="12" t="n">
        <x:v>0</x:v>
      </x:c>
      <x:c r="N894" s="12" t="n">
        <x:f>M894-L894</x:f>
        <x:v>-2120.73</x:v>
      </x:c>
      <x:c r="O894" s="3" t="str">
        <x:v>Anexo IX</x:v>
      </x:c>
    </x:row>
    <x:row r="895" ht="34" customHeight="1">
      <x:c r="A895" s="3" t="str">
        <x:v>Julho</x:v>
      </x:c>
      <x:c r="B895" s="3" t="str">
        <x:v>O&amp;M</x:v>
      </x:c>
      <x:c r="C895" s="3" t="str">
        <x:v>PRODUÇÃO</x:v>
      </x:c>
      <x:c r="D895" s="3" t="str">
        <x:v>5031200323</x:v>
      </x:c>
      <x:c r="E895" s="9" t="str">
        <x:v>RET ESTR PRI 1F ANC/AMA SP S/CRUZ LV</x:v>
      </x:c>
      <x:c r="F895" s="3" t="str">
        <x:v>UNIDADE</x:v>
      </x:c>
      <x:c r="G895" s="10" t="n">
        <x:v>158.01333333333335</x:v>
      </x:c>
      <x:c r="H895" s="10" t="n">
        <x:f>IF(G895="","",G895/12)</x:f>
        <x:v>13.16777777777778</x:v>
      </x:c>
      <x:c r="I895" s="10" t="n">
        <x:v>1</x:v>
      </x:c>
      <x:c r="J895" s="10" t="n">
        <x:f>IF(H895="","",I895-H895)</x:f>
        <x:v>-12.16777777777778</x:v>
      </x:c>
      <x:c r="K895" s="11" t="n">
        <x:f>IF(H895&gt;0,I895/H895,"")</x:f>
        <x:v>0.075942958400135</x:v>
      </x:c>
      <x:c r="L895" s="12" t="n">
        <x:v>2095.39</x:v>
      </x:c>
      <x:c r="M895" s="12" t="n">
        <x:v>159.13</x:v>
      </x:c>
      <x:c r="N895" s="12" t="n">
        <x:f>M895-L895</x:f>
        <x:v>-1936.2599999999998</x:v>
      </x:c>
      <x:c r="O895" s="3" t="str">
        <x:v>Anexo IX</x:v>
      </x:c>
    </x:row>
    <x:row r="896" ht="34" customHeight="1">
      <x:c r="A896" s="3" t="str">
        <x:v>Julho</x:v>
      </x:c>
      <x:c r="B896" s="3" t="str">
        <x:v>O&amp;M</x:v>
      </x:c>
      <x:c r="C896" s="3" t="str">
        <x:v>PRODUÇÃO</x:v>
      </x:c>
      <x:c r="D896" s="3" t="str">
        <x:v>5020200036</x:v>
      </x:c>
      <x:c r="E896" s="9" t="str">
        <x:v>INST ESTAI SUBSOLO BASE REFORCADA LM</x:v>
      </x:c>
      <x:c r="F896" s="3" t="str">
        <x:v>CONJUNTO</x:v>
      </x:c>
      <x:c r="G896" s="10" t="n">
        <x:v>72.00497784168064</x:v>
      </x:c>
      <x:c r="H896" s="10" t="n">
        <x:f>IF(G896="","",G896/12)</x:f>
        <x:v>6.000414820140054</x:v>
      </x:c>
      <x:c r="I896" s="10" t="n">
        <x:v>3</x:v>
      </x:c>
      <x:c r="J896" s="10" t="n">
        <x:f>IF(H896="","",I896-H896)</x:f>
        <x:v>-3.000414820140054</x:v>
      </x:c>
      <x:c r="K896" s="11" t="n">
        <x:f>IF(H896&gt;0,I896/H896,"")</x:f>
        <x:v>0.49996543404477123</x:v>
      </x:c>
      <x:c r="L896" s="12" t="n">
        <x:v>2052.32</x:v>
      </x:c>
      <x:c r="M896" s="12" t="n">
        <x:v>1026.09</x:v>
      </x:c>
      <x:c r="N896" s="12" t="n">
        <x:f>M896-L896</x:f>
        <x:v>-1026.2300000000002</x:v>
      </x:c>
      <x:c r="O896" s="3" t="str">
        <x:v>Anexo IX</x:v>
      </x:c>
    </x:row>
    <x:row r="897" ht="34" customHeight="1">
      <x:c r="A897" s="3" t="str">
        <x:v>Julho</x:v>
      </x:c>
      <x:c r="B897" s="3" t="str">
        <x:v>O&amp;M</x:v>
      </x:c>
      <x:c r="C897" s="3" t="str">
        <x:v>PRODUÇÃO</x:v>
      </x:c>
      <x:c r="D897" s="3" t="str">
        <x:v>5031200319</x:v>
      </x:c>
      <x:c r="E897" s="9" t="str">
        <x:v>RET ESTR PRI 1F SUSP/PAS SP S/CRUZ LV</x:v>
      </x:c>
      <x:c r="F897" s="3" t="str">
        <x:v>UNIDADE</x:v>
      </x:c>
      <x:c r="G897" s="10" t="n">
        <x:v>202.24</x:v>
      </x:c>
      <x:c r="H897" s="10" t="n">
        <x:f>IF(G897="","",G897/12)</x:f>
        <x:v>16.853333333333335</x:v>
      </x:c>
      <x:c r="I897" s="10" t="n">
        <x:v>0</x:v>
      </x:c>
      <x:c r="J897" s="10" t="n">
        <x:f>IF(H897="","",I897-H897)</x:f>
        <x:v>-16.853333333333335</x:v>
      </x:c>
      <x:c r="K897" s="11" t="n">
        <x:f>IF(H897&gt;0,I897/H897,"")</x:f>
        <x:v>0</x:v>
      </x:c>
      <x:c r="L897" s="12" t="n">
        <x:v>2021.05</x:v>
      </x:c>
      <x:c r="M897" s="12" t="n">
        <x:v>0</x:v>
      </x:c>
      <x:c r="N897" s="12" t="n">
        <x:f>M897-L897</x:f>
        <x:v>-2021.05</x:v>
      </x:c>
      <x:c r="O897" s="3" t="str">
        <x:v>Anexo IX</x:v>
      </x:c>
    </x:row>
    <x:row r="898" ht="34" customHeight="1">
      <x:c r="A898" s="3" t="str">
        <x:v>Julho</x:v>
      </x:c>
      <x:c r="B898" s="3" t="str">
        <x:v>O&amp;M</x:v>
      </x:c>
      <x:c r="C898" s="3" t="str">
        <x:v>PRODUÇÃO</x:v>
      </x:c>
      <x:c r="D898" s="3" t="str">
        <x:v>5022000240</x:v>
      </x:c>
      <x:c r="E898" s="9" t="str">
        <x:v>TENSIONAR COND NU COBRE &lt;= 50MM² LM</x:v>
      </x:c>
      <x:c r="F898" s="3" t="str">
        <x:v>UNIDADE</x:v>
      </x:c>
      <x:c r="G898" s="10" t="n">
        <x:v>110.7830251092405</x:v>
      </x:c>
      <x:c r="H898" s="10" t="n">
        <x:f>IF(G898="","",G898/12)</x:f>
        <x:v>9.231918759103374</x:v>
      </x:c>
      <x:c r="I898" s="10" t="n">
        <x:v>73</x:v>
      </x:c>
      <x:c r="J898" s="10" t="n">
        <x:f>IF(H898="","",I898-H898)</x:f>
        <x:v>63.76808124089663</x:v>
      </x:c>
      <x:c r="K898" s="11" t="n">
        <x:f>IF(H898&gt;0,I898/H898,"")</x:f>
        <x:v>7.907348613528087</x:v>
      </x:c>
      <x:c r="L898" s="12" t="n">
        <x:v>1928.27</x:v>
      </x:c>
      <x:c r="M898" s="12" t="n">
        <x:v>15247.51</x:v>
      </x:c>
      <x:c r="N898" s="12" t="n">
        <x:f>M898-L898</x:f>
        <x:v>13319.24</x:v>
      </x:c>
      <x:c r="O898" s="3" t="str">
        <x:v>Anexo IX</x:v>
      </x:c>
    </x:row>
    <x:row r="899" ht="34" customHeight="1">
      <x:c r="A899" s="3" t="str">
        <x:v>Julho</x:v>
      </x:c>
      <x:c r="B899" s="3" t="str">
        <x:v>O&amp;M</x:v>
      </x:c>
      <x:c r="C899" s="3" t="str">
        <x:v>PRODUÇÃO</x:v>
      </x:c>
      <x:c r="D899" s="3" t="str">
        <x:v>5021100017</x:v>
      </x:c>
      <x:c r="E899" s="9" t="str">
        <x:v>RET ESTRUT SECUNDARIA CRUZETA BT LM</x:v>
      </x:c>
      <x:c r="F899" s="3" t="str">
        <x:v>CONJUNTO</x:v>
      </x:c>
      <x:c r="G899" s="10" t="n">
        <x:v>68</x:v>
      </x:c>
      <x:c r="H899" s="10" t="n">
        <x:f>IF(G899="","",G899/12)</x:f>
        <x:v>5.666666666666667</x:v>
      </x:c>
      <x:c r="I899" s="10" t="n">
        <x:v>1</x:v>
      </x:c>
      <x:c r="J899" s="10" t="n">
        <x:f>IF(H899="","",I899-H899)</x:f>
        <x:v>-4.666666666666667</x:v>
      </x:c>
      <x:c r="K899" s="11" t="n">
        <x:f>IF(H899&gt;0,I899/H899,"")</x:f>
        <x:v>0.1764705882352941</x:v>
      </x:c>
      <x:c r="L899" s="12" t="n">
        <x:v>1807.84</x:v>
      </x:c>
      <x:c r="M899" s="12" t="n">
        <x:v>319.03</x:v>
      </x:c>
      <x:c r="N899" s="12" t="n">
        <x:f>M899-L899</x:f>
        <x:v>-1488.81</x:v>
      </x:c>
      <x:c r="O899" s="3" t="str">
        <x:v>Anexo IX</x:v>
      </x:c>
    </x:row>
    <x:row r="900" ht="34" customHeight="1">
      <x:c r="A900" s="3" t="str">
        <x:v>Julho</x:v>
      </x:c>
      <x:c r="B900" s="3" t="str">
        <x:v>O&amp;M</x:v>
      </x:c>
      <x:c r="C900" s="3" t="str">
        <x:v>PRODUÇÃO</x:v>
      </x:c>
      <x:c r="D900" s="3" t="str">
        <x:v>5022000235</x:v>
      </x:c>
      <x:c r="E900" s="9" t="str">
        <x:v>RET COND NU ALUMINIO &gt; 1/0 LM</x:v>
      </x:c>
      <x:c r="F900" s="3" t="str">
        <x:v>METRO</x:v>
      </x:c>
      <x:c r="G900" s="10" t="n">
        <x:v>7292.036258552223</x:v>
      </x:c>
      <x:c r="H900" s="10" t="n">
        <x:f>IF(G900="","",G900/12)</x:f>
        <x:v>607.6696882126853</x:v>
      </x:c>
      <x:c r="I900" s="10" t="n">
        <x:v>9</x:v>
      </x:c>
      <x:c r="J900" s="10" t="n">
        <x:f>IF(H900="","",I900-H900)</x:f>
        <x:v>-598.6696882126853</x:v>
      </x:c>
      <x:c r="K900" s="11" t="n">
        <x:f>IF(H900&gt;0,I900/H900,"")</x:f>
        <x:v>0.014810677864270871</x:v>
      </x:c>
      <x:c r="L900" s="12" t="n">
        <x:v>1677.17</x:v>
      </x:c>
      <x:c r="M900" s="12" t="n">
        <x:v>24.84</x:v>
      </x:c>
      <x:c r="N900" s="12" t="n">
        <x:f>M900-L900</x:f>
        <x:v>-1652.3300000000002</x:v>
      </x:c>
      <x:c r="O900" s="3" t="str">
        <x:v>Anexo IX</x:v>
      </x:c>
    </x:row>
    <x:row r="901" ht="34" customHeight="1">
      <x:c r="A901" s="3" t="str">
        <x:v>Julho</x:v>
      </x:c>
      <x:c r="B901" s="3" t="str">
        <x:v>O&amp;M</x:v>
      </x:c>
      <x:c r="C901" s="3" t="str">
        <x:v>PRODUÇÃO</x:v>
      </x:c>
      <x:c r="D901" s="3" t="str">
        <x:v>5400099188</x:v>
      </x:c>
      <x:c r="E901" s="9" t="str">
        <x:v>INST HASTE PARA-RAIOS LM</x:v>
      </x:c>
      <x:c r="F901" s="3" t="str">
        <x:v>UNIDADE</x:v>
      </x:c>
      <x:c r="G901" s="10" t="n">
        <x:v>60.338446718645095</x:v>
      </x:c>
      <x:c r="H901" s="10" t="n">
        <x:f>IF(G901="","",G901/12)</x:f>
        <x:v>5.028203893220424</x:v>
      </x:c>
      <x:c r="I901" s="10" t="n">
        <x:v>8</x:v>
      </x:c>
      <x:c r="J901" s="10" t="n">
        <x:f>IF(H901="","",I901-H901)</x:f>
        <x:v>2.9717961067795757</x:v>
      </x:c>
      <x:c r="K901" s="11" t="n">
        <x:f>IF(H901&gt;0,I901/H901,"")</x:f>
        <x:v>1.591025378025437</x:v>
      </x:c>
      <x:c r="L901" s="12" t="n">
        <x:v>1578.35</x:v>
      </x:c>
      <x:c r="M901" s="12" t="n">
        <x:v>2511.2</x:v>
      </x:c>
      <x:c r="N901" s="12" t="n">
        <x:f>M901-L901</x:f>
        <x:v>932.8499999999999</x:v>
      </x:c>
      <x:c r="O901" s="3" t="str">
        <x:v>Anexo IX</x:v>
      </x:c>
    </x:row>
    <x:row r="902" ht="34" customHeight="1">
      <x:c r="A902" s="3" t="str">
        <x:v>Julho</x:v>
      </x:c>
      <x:c r="B902" s="3" t="str">
        <x:v>O&amp;M</x:v>
      </x:c>
      <x:c r="C902" s="3" t="str">
        <x:v>PRODUÇÃO</x:v>
      </x:c>
      <x:c r="D902" s="3" t="str">
        <x:v>5021000154</x:v>
      </x:c>
      <x:c r="E902" s="9" t="str">
        <x:v>RET ESTR PRI 2/3F ANC/AMA CRUZ DP HT LM</x:v>
      </x:c>
      <x:c r="F902" s="3" t="str">
        <x:v>CONJUNTO</x:v>
      </x:c>
      <x:c r="G902" s="10" t="n">
        <x:v>14.666666666666668</x:v>
      </x:c>
      <x:c r="H902" s="10" t="n">
        <x:f>IF(G902="","",G902/12)</x:f>
        <x:v>1.2222222222222223</x:v>
      </x:c>
      <x:c r="I902" s="10" t="n">
        <x:v>0</x:v>
      </x:c>
      <x:c r="J902" s="10" t="n">
        <x:f>IF(H902="","",I902-H902)</x:f>
        <x:v>-1.2222222222222223</x:v>
      </x:c>
      <x:c r="K902" s="11" t="n">
        <x:f>IF(H902&gt;0,I902/H902,"")</x:f>
        <x:v>0</x:v>
      </x:c>
      <x:c r="L902" s="12" t="n">
        <x:v>1561.29</x:v>
      </x:c>
      <x:c r="M902" s="12" t="n">
        <x:v>0</x:v>
      </x:c>
      <x:c r="N902" s="12" t="n">
        <x:f>M902-L902</x:f>
        <x:v>-1561.29</x:v>
      </x:c>
      <x:c r="O902" s="3" t="str">
        <x:v>Anexo IX</x:v>
      </x:c>
    </x:row>
    <x:row r="903" ht="34" customHeight="1">
      <x:c r="A903" s="3" t="str">
        <x:v>Julho</x:v>
      </x:c>
      <x:c r="B903" s="3" t="str">
        <x:v>O&amp;M</x:v>
      </x:c>
      <x:c r="C903" s="3" t="str">
        <x:v>PRODUÇÃO</x:v>
      </x:c>
      <x:c r="D903" s="3" t="str">
        <x:v>5021000148</x:v>
      </x:c>
      <x:c r="E903" s="9" t="str">
        <x:v>RET ESTR PRI 2/3F SUS/PAS SP S/CRUZ LM</x:v>
      </x:c>
      <x:c r="F903" s="3" t="str">
        <x:v>CONJUNTO</x:v>
      </x:c>
      <x:c r="G903" s="10" t="n">
        <x:v>66.66666666666666</x:v>
      </x:c>
      <x:c r="H903" s="10" t="n">
        <x:f>IF(G903="","",G903/12)</x:f>
        <x:v>5.5555555555555545</x:v>
      </x:c>
      <x:c r="I903" s="10" t="n">
        <x:v>21</x:v>
      </x:c>
      <x:c r="J903" s="10" t="n">
        <x:f>IF(H903="","",I903-H903)</x:f>
        <x:v>15.444444444444446</x:v>
      </x:c>
      <x:c r="K903" s="11" t="n">
        <x:f>IF(H903&gt;0,I903/H903,"")</x:f>
        <x:v>3.7800000000000007</x:v>
      </x:c>
      <x:c r="L903" s="12" t="n">
        <x:v>1389.72</x:v>
      </x:c>
      <x:c r="M903" s="12" t="n">
        <x:v>5253.15</x:v>
      </x:c>
      <x:c r="N903" s="12" t="n">
        <x:f>M903-L903</x:f>
        <x:v>3863.4299999999994</x:v>
      </x:c>
      <x:c r="O903" s="3" t="str">
        <x:v>Anexo IX</x:v>
      </x:c>
    </x:row>
    <x:row r="904" ht="34" customHeight="1">
      <x:c r="A904" s="3" t="str">
        <x:v>Julho</x:v>
      </x:c>
      <x:c r="B904" s="3" t="str">
        <x:v>O&amp;M</x:v>
      </x:c>
      <x:c r="C904" s="3" t="str">
        <x:v>PRODUÇÃO</x:v>
      </x:c>
      <x:c r="D904" s="3" t="str">
        <x:v>5025300111</x:v>
      </x:c>
      <x:c r="E904" s="9" t="str">
        <x:v>OPERAR/MANOB CHAVE/GRAMPO LV LM</x:v>
      </x:c>
      <x:c r="F904" s="3" t="str">
        <x:v>CONJUNTO</x:v>
      </x:c>
      <x:c r="G904" s="10" t="n">
        <x:v>37.719567141361914</x:v>
      </x:c>
      <x:c r="H904" s="10" t="n">
        <x:f>IF(G904="","",G904/12)</x:f>
        <x:v>3.1432972617801593</x:v>
      </x:c>
      <x:c r="I904" s="10" t="n">
        <x:v>17</x:v>
      </x:c>
      <x:c r="J904" s="10" t="n">
        <x:f>IF(H904="","",I904-H904)</x:f>
        <x:v>13.856702738219841</x:v>
      </x:c>
      <x:c r="K904" s="11" t="n">
        <x:f>IF(H904&gt;0,I904/H904,"")</x:f>
        <x:v>5.408333537748925</x:v>
      </x:c>
      <x:c r="L904" s="12" t="n">
        <x:v>1323.01</x:v>
      </x:c>
      <x:c r="M904" s="12" t="n">
        <x:v>7155.3</x:v>
      </x:c>
      <x:c r="N904" s="12" t="n">
        <x:f>M904-L904</x:f>
        <x:v>5832.29</x:v>
      </x:c>
      <x:c r="O904" s="3" t="str">
        <x:v>Anexo IX</x:v>
      </x:c>
    </x:row>
    <x:row r="905" ht="34" customHeight="1">
      <x:c r="A905" s="3" t="str">
        <x:v>Julho</x:v>
      </x:c>
      <x:c r="B905" s="3" t="str">
        <x:v>O&amp;M</x:v>
      </x:c>
      <x:c r="C905" s="3" t="str">
        <x:v>PRODUÇÃO</x:v>
      </x:c>
      <x:c r="D905" s="3" t="str">
        <x:v>5021000155</x:v>
      </x:c>
      <x:c r="E905" s="9" t="str">
        <x:v>INST ESTR PRI 2/3F ANC/AMA S/CRUZ HTE LM</x:v>
      </x:c>
      <x:c r="F905" s="3" t="str">
        <x:v>CONJUNTO</x:v>
      </x:c>
      <x:c r="G905" s="10" t="n">
        <x:v>10.666666666666666</x:v>
      </x:c>
      <x:c r="H905" s="10" t="n">
        <x:f>IF(G905="","",G905/12)</x:f>
        <x:v>0.8888888888888888</x:v>
      </x:c>
      <x:c r="I905" s="10" t="n">
        <x:v>0</x:v>
      </x:c>
      <x:c r="J905" s="10" t="n">
        <x:f>IF(H905="","",I905-H905)</x:f>
        <x:v>-0.8888888888888888</x:v>
      </x:c>
      <x:c r="K905" s="11" t="n">
        <x:f>IF(H905&gt;0,I905/H905,"")</x:f>
        <x:v>0</x:v>
      </x:c>
      <x:c r="L905" s="12" t="n">
        <x:v>1313.9</x:v>
      </x:c>
      <x:c r="M905" s="12" t="n">
        <x:v>0</x:v>
      </x:c>
      <x:c r="N905" s="12" t="n">
        <x:f>M905-L905</x:f>
        <x:v>-1313.9</x:v>
      </x:c>
      <x:c r="O905" s="3" t="str">
        <x:v>Anexo IX</x:v>
      </x:c>
    </x:row>
    <x:row r="906" ht="34" customHeight="1">
      <x:c r="A906" s="3" t="str">
        <x:v>Julho</x:v>
      </x:c>
      <x:c r="B906" s="3" t="str">
        <x:v>O&amp;M</x:v>
      </x:c>
      <x:c r="C906" s="3" t="str">
        <x:v>PRODUÇÃO</x:v>
      </x:c>
      <x:c r="D906" s="3" t="str">
        <x:v>5031200325</x:v>
      </x:c>
      <x:c r="E906" s="9" t="str">
        <x:v>RET ESTR PRI 1F ANC/AMA DP S/CRUZ LV</x:v>
      </x:c>
      <x:c r="F906" s="3" t="str">
        <x:v>UNIDADE</x:v>
      </x:c>
      <x:c r="G906" s="10" t="n">
        <x:v>44</x:v>
      </x:c>
      <x:c r="H906" s="10" t="n">
        <x:f>IF(G906="","",G906/12)</x:f>
        <x:v>3.6666666666666665</x:v>
      </x:c>
      <x:c r="I906" s="10" t="n">
        <x:v>1</x:v>
      </x:c>
      <x:c r="J906" s="10" t="n">
        <x:f>IF(H906="","",I906-H906)</x:f>
        <x:v>-2.6666666666666665</x:v>
      </x:c>
      <x:c r="K906" s="11" t="n">
        <x:f>IF(H906&gt;0,I906/H906,"")</x:f>
        <x:v>0.27272727272727276</x:v>
      </x:c>
      <x:c r="L906" s="12" t="n">
        <x:v>1180.37</x:v>
      </x:c>
      <x:c r="M906" s="12" t="n">
        <x:v>321.92</x:v>
      </x:c>
      <x:c r="N906" s="12" t="n">
        <x:f>M906-L906</x:f>
        <x:v>-858.4499999999998</x:v>
      </x:c>
      <x:c r="O906" s="3" t="str">
        <x:v>Anexo IX</x:v>
      </x:c>
    </x:row>
    <x:row r="907" ht="34" customHeight="1">
      <x:c r="A907" s="3" t="str">
        <x:v>Julho</x:v>
      </x:c>
      <x:c r="B907" s="3" t="str">
        <x:v>O&amp;M</x:v>
      </x:c>
      <x:c r="C907" s="3" t="str">
        <x:v>PRODUÇÃO</x:v>
      </x:c>
      <x:c r="D907" s="3" t="str">
        <x:v>5031200327</x:v>
      </x:c>
      <x:c r="E907" s="9" t="str">
        <x:v>RET ESTR PRI 2/3F SUS/PAS SP S/CRUZ LV</x:v>
      </x:c>
      <x:c r="F907" s="3" t="str">
        <x:v>UNIDADE</x:v>
      </x:c>
      <x:c r="G907" s="10" t="n">
        <x:v>45.56</x:v>
      </x:c>
      <x:c r="H907" s="10" t="n">
        <x:f>IF(G907="","",G907/12)</x:f>
        <x:v>3.796666666666667</x:v>
      </x:c>
      <x:c r="I907" s="10" t="n">
        <x:v>1</x:v>
      </x:c>
      <x:c r="J907" s="10" t="n">
        <x:f>IF(H907="","",I907-H907)</x:f>
        <x:v>-2.796666666666667</x:v>
      </x:c>
      <x:c r="K907" s="11" t="n">
        <x:f>IF(H907&gt;0,I907/H907,"")</x:f>
        <x:v>0.2633889376646181</x:v>
      </x:c>
      <x:c r="L907" s="12" t="n">
        <x:v>1064.66</x:v>
      </x:c>
      <x:c r="M907" s="12" t="n">
        <x:v>280.42</x:v>
      </x:c>
      <x:c r="N907" s="12" t="n">
        <x:f>M907-L907</x:f>
        <x:v>-784.24</x:v>
      </x:c>
      <x:c r="O907" s="3" t="str">
        <x:v>Anexo IX</x:v>
      </x:c>
    </x:row>
    <x:row r="908" ht="34" customHeight="1">
      <x:c r="A908" s="3" t="str">
        <x:v>Julho</x:v>
      </x:c>
      <x:c r="B908" s="3" t="str">
        <x:v>O&amp;M</x:v>
      </x:c>
      <x:c r="C908" s="3" t="str">
        <x:v>PRODUÇÃO</x:v>
      </x:c>
      <x:c r="D908" s="3" t="str">
        <x:v>5022000267</x:v>
      </x:c>
      <x:c r="E908" s="9" t="str">
        <x:v>RET COND 4PLEX BT 3X10(10)-3X120(70) LM</x:v>
      </x:c>
      <x:c r="F908" s="3" t="str">
        <x:v>METRO</x:v>
      </x:c>
      <x:c r="G908" s="10" t="n">
        <x:v>2454</x:v>
      </x:c>
      <x:c r="H908" s="10" t="n">
        <x:f>IF(G908="","",G908/12)</x:f>
        <x:v>204.5</x:v>
      </x:c>
      <x:c r="I908" s="10" t="n">
        <x:v>958</x:v>
      </x:c>
      <x:c r="J908" s="10" t="n">
        <x:f>IF(H908="","",I908-H908)</x:f>
        <x:v>753.5</x:v>
      </x:c>
      <x:c r="K908" s="11" t="n">
        <x:f>IF(H908&gt;0,I908/H908,"")</x:f>
        <x:v>4.684596577017115</x:v>
      </x:c>
      <x:c r="L908" s="12" t="n">
        <x:v>1022.5</x:v>
      </x:c>
      <x:c r="M908" s="12" t="n">
        <x:v>4790</x:v>
      </x:c>
      <x:c r="N908" s="12" t="n">
        <x:f>M908-L908</x:f>
        <x:v>3767.5</x:v>
      </x:c>
      <x:c r="O908" s="3" t="str">
        <x:v>Anexo IX</x:v>
      </x:c>
    </x:row>
    <x:row r="909" ht="34" customHeight="1">
      <x:c r="A909" s="3" t="str">
        <x:v>Julho</x:v>
      </x:c>
      <x:c r="B909" s="3" t="str">
        <x:v>O&amp;M</x:v>
      </x:c>
      <x:c r="C909" s="3" t="str">
        <x:v>PRODUÇÃO</x:v>
      </x:c>
      <x:c r="D909" s="3" t="str">
        <x:v>5022000275</x:v>
      </x:c>
      <x:c r="E909" s="9" t="str">
        <x:v>TENSIONAR COND MULTIPLEXADO LM</x:v>
      </x:c>
      <x:c r="F909" s="3" t="str">
        <x:v>UNIDADE</x:v>
      </x:c>
      <x:c r="G909" s="10" t="n">
        <x:v>31.46547995023447</x:v>
      </x:c>
      <x:c r="H909" s="10" t="n">
        <x:f>IF(G909="","",G909/12)</x:f>
        <x:v>2.622123329186206</x:v>
      </x:c>
      <x:c r="I909" s="10" t="n">
        <x:v>35</x:v>
      </x:c>
      <x:c r="J909" s="10" t="n">
        <x:f>IF(H909="","",I909-H909)</x:f>
        <x:v>32.37787667081379</x:v>
      </x:c>
      <x:c r="K909" s="11" t="n">
        <x:f>IF(H909&gt;0,I909/H909,"")</x:f>
        <x:v>13.347961024725137</x:v>
      </x:c>
      <x:c r="L909" s="12" t="n">
        <x:v>988.17</x:v>
      </x:c>
      <x:c r="M909" s="12" t="n">
        <x:v>13190.1</x:v>
      </x:c>
      <x:c r="N909" s="12" t="n">
        <x:f>M909-L909</x:f>
        <x:v>12201.93</x:v>
      </x:c>
      <x:c r="O909" s="3" t="str">
        <x:v>Anexo IX</x:v>
      </x:c>
    </x:row>
    <x:row r="910" ht="34" customHeight="1">
      <x:c r="A910" s="3" t="str">
        <x:v>Julho</x:v>
      </x:c>
      <x:c r="B910" s="3" t="str">
        <x:v>O&amp;M</x:v>
      </x:c>
      <x:c r="C910" s="3" t="str">
        <x:v>PRODUÇÃO</x:v>
      </x:c>
      <x:c r="D910" s="3" t="str">
        <x:v>5022000264</x:v>
      </x:c>
      <x:c r="E910" s="9" t="str">
        <x:v>INST COND 3PLEX BT 2X10(10)-2X35(35) LM</x:v>
      </x:c>
      <x:c r="F910" s="3" t="str">
        <x:v>METRO</x:v>
      </x:c>
      <x:c r="G910" s="10" t="n">
        <x:v>576</x:v>
      </x:c>
      <x:c r="H910" s="10" t="n">
        <x:f>IF(G910="","",G910/12)</x:f>
        <x:v>48</x:v>
      </x:c>
      <x:c r="I910" s="10" t="n">
        <x:v>0</x:v>
      </x:c>
      <x:c r="J910" s="10" t="n">
        <x:f>IF(H910="","",I910-H910)</x:f>
        <x:v>-48</x:v>
      </x:c>
      <x:c r="K910" s="11" t="n">
        <x:f>IF(H910&gt;0,I910/H910,"")</x:f>
        <x:v>0</x:v>
      </x:c>
      <x:c r="L910" s="12" t="n">
        <x:v>864.48</x:v>
      </x:c>
      <x:c r="M910" s="12" t="n">
        <x:v>0</x:v>
      </x:c>
      <x:c r="N910" s="12" t="n">
        <x:f>M910-L910</x:f>
        <x:v>-864.48</x:v>
      </x:c>
      <x:c r="O910" s="3" t="str">
        <x:v>Anexo IX</x:v>
      </x:c>
    </x:row>
    <x:row r="911" ht="34" customHeight="1">
      <x:c r="A911" s="3" t="str">
        <x:v>Julho</x:v>
      </x:c>
      <x:c r="B911" s="3" t="str">
        <x:v>O&amp;M</x:v>
      </x:c>
      <x:c r="C911" s="3" t="str">
        <x:v>PRODUÇÃO</x:v>
      </x:c>
      <x:c r="D911" s="3" t="str">
        <x:v>5021100016</x:v>
      </x:c>
      <x:c r="E911" s="9" t="str">
        <x:v>INST ESTRUT SECUNDARIA CRUZETA BT LM</x:v>
      </x:c>
      <x:c r="F911" s="3" t="str">
        <x:v>CONJUNTO</x:v>
      </x:c>
      <x:c r="G911" s="10" t="n">
        <x:v>16</x:v>
      </x:c>
      <x:c r="H911" s="10" t="n">
        <x:f>IF(G911="","",G911/12)</x:f>
        <x:v>1.3333333333333333</x:v>
      </x:c>
      <x:c r="I911" s="10" t="n">
        <x:v>1</x:v>
      </x:c>
      <x:c r="J911" s="10" t="n">
        <x:f>IF(H911="","",I911-H911)</x:f>
        <x:v>-0.33333333333333326</x:v>
      </x:c>
      <x:c r="K911" s="11" t="n">
        <x:f>IF(H911&gt;0,I911/H911,"")</x:f>
        <x:v>0.75</x:v>
      </x:c>
      <x:c r="L911" s="12" t="n">
        <x:v>834.27</x:v>
      </x:c>
      <x:c r="M911" s="12" t="n">
        <x:v>625.7</x:v>
      </x:c>
      <x:c r="N911" s="12" t="n">
        <x:f>M911-L911</x:f>
        <x:v>-208.56999999999994</x:v>
      </x:c>
      <x:c r="O911" s="3" t="str">
        <x:v>Anexo IX</x:v>
      </x:c>
    </x:row>
    <x:row r="912" ht="34" customHeight="1">
      <x:c r="A912" s="3" t="str">
        <x:v>Julho</x:v>
      </x:c>
      <x:c r="B912" s="3" t="str">
        <x:v>O&amp;M</x:v>
      </x:c>
      <x:c r="C912" s="3" t="str">
        <x:v>PRODUÇÃO</x:v>
      </x:c>
      <x:c r="D912" s="3" t="str">
        <x:v>5021000168</x:v>
      </x:c>
      <x:c r="E912" s="9" t="str">
        <x:v>INST ESTR PRI RDC DN-CE LM</x:v>
      </x:c>
      <x:c r="F912" s="3" t="str">
        <x:v>CONJUNTO</x:v>
      </x:c>
      <x:c r="G912" s="10" t="n">
        <x:v>9.338310854053592</x:v>
      </x:c>
      <x:c r="H912" s="10" t="n">
        <x:f>IF(G912="","",G912/12)</x:f>
        <x:v>0.7781925711711327</x:v>
      </x:c>
      <x:c r="I912" s="10" t="n">
        <x:v>0</x:v>
      </x:c>
      <x:c r="J912" s="10" t="n">
        <x:f>IF(H912="","",I912-H912)</x:f>
        <x:v>-0.7781925711711327</x:v>
      </x:c>
      <x:c r="K912" s="11" t="n">
        <x:f>IF(H912&gt;0,I912/H912,"")</x:f>
        <x:v>0</x:v>
      </x:c>
      <x:c r="L912" s="12" t="n">
        <x:v>810.98</x:v>
      </x:c>
      <x:c r="M912" s="12" t="n">
        <x:v>0</x:v>
      </x:c>
      <x:c r="N912" s="12" t="n">
        <x:f>M912-L912</x:f>
        <x:v>-810.98</x:v>
      </x:c>
      <x:c r="O912" s="3" t="str">
        <x:v>Anexo IX</x:v>
      </x:c>
    </x:row>
    <x:row r="913" ht="34" customHeight="1">
      <x:c r="A913" s="3" t="str">
        <x:v>Julho</x:v>
      </x:c>
      <x:c r="B913" s="3" t="str">
        <x:v>O&amp;M</x:v>
      </x:c>
      <x:c r="C913" s="3" t="str">
        <x:v>PRODUÇÃO</x:v>
      </x:c>
      <x:c r="D913" s="3" t="str">
        <x:v>5022000283</x:v>
      </x:c>
      <x:c r="E913" s="9" t="str">
        <x:v>TENSIONAR COND PROTEGIDO RDC LM</x:v>
      </x:c>
      <x:c r="F913" s="3" t="str">
        <x:v>UNIDADE</x:v>
      </x:c>
      <x:c r="G913" s="10" t="n">
        <x:v>30.68103623337006</x:v>
      </x:c>
      <x:c r="H913" s="10" t="n">
        <x:f>IF(G913="","",G913/12)</x:f>
        <x:v>2.556753019447505</x:v>
      </x:c>
      <x:c r="I913" s="10" t="n">
        <x:v>10</x:v>
      </x:c>
      <x:c r="J913" s="10" t="n">
        <x:f>IF(H913="","",I913-H913)</x:f>
        <x:v>7.443246980552495</x:v>
      </x:c>
      <x:c r="K913" s="11" t="n">
        <x:f>IF(H913&gt;0,I913/H913,"")</x:f>
        <x:v>3.9112107911623486</x:v>
      </x:c>
      <x:c r="L913" s="12" t="n">
        <x:v>787.1</x:v>
      </x:c>
      <x:c r="M913" s="12" t="n">
        <x:v>3078.5</x:v>
      </x:c>
      <x:c r="N913" s="12" t="n">
        <x:f>M913-L913</x:f>
        <x:v>2291.4</x:v>
      </x:c>
      <x:c r="O913" s="3" t="str">
        <x:v>Anexo IX</x:v>
      </x:c>
    </x:row>
    <x:row r="914" ht="34" customHeight="1">
      <x:c r="A914" s="3" t="str">
        <x:v>Julho</x:v>
      </x:c>
      <x:c r="B914" s="3" t="str">
        <x:v>O&amp;M</x:v>
      </x:c>
      <x:c r="C914" s="3" t="str">
        <x:v>PRODUÇÃO</x:v>
      </x:c>
      <x:c r="D914" s="3" t="str">
        <x:v>5022000251</x:v>
      </x:c>
      <x:c r="E914" s="9" t="str">
        <x:v>RET FLY TAP /CRUZAM AEREO LM</x:v>
      </x:c>
      <x:c r="F914" s="3" t="str">
        <x:v>UNIDADE</x:v>
      </x:c>
      <x:c r="G914" s="10" t="n">
        <x:v>20</x:v>
      </x:c>
      <x:c r="H914" s="10" t="n">
        <x:f>IF(G914="","",G914/12)</x:f>
        <x:v>1.6666666666666667</x:v>
      </x:c>
      <x:c r="I914" s="10" t="n">
        <x:v>4</x:v>
      </x:c>
      <x:c r="J914" s="10" t="n">
        <x:f>IF(H914="","",I914-H914)</x:f>
        <x:v>2.333333333333333</x:v>
      </x:c>
      <x:c r="K914" s="11" t="n">
        <x:f>IF(H914&gt;0,I914/H914,"")</x:f>
        <x:v>2.4</x:v>
      </x:c>
      <x:c r="L914" s="12" t="n">
        <x:v>544.63</x:v>
      </x:c>
      <x:c r="M914" s="12" t="n">
        <x:v>1307.12</x:v>
      </x:c>
      <x:c r="N914" s="12" t="n">
        <x:f>M914-L914</x:f>
        <x:v>762.4899999999999</x:v>
      </x:c>
      <x:c r="O914" s="3" t="str">
        <x:v>Anexo IX</x:v>
      </x:c>
    </x:row>
    <x:row r="915" ht="34" customHeight="1">
      <x:c r="A915" s="3" t="str">
        <x:v>Julho</x:v>
      </x:c>
      <x:c r="B915" s="3" t="str">
        <x:v>O&amp;M</x:v>
      </x:c>
      <x:c r="C915" s="3" t="str">
        <x:v>PRODUÇÃO</x:v>
      </x:c>
      <x:c r="D915" s="3" t="str">
        <x:v>5025300132</x:v>
      </x:c>
      <x:c r="E915" s="9" t="str">
        <x:v>RET ESTR CP BCO CAPACITOR FIXO LM</x:v>
      </x:c>
      <x:c r="F915" s="3" t="str">
        <x:v>CONJUNTO</x:v>
      </x:c>
      <x:c r="G915" s="10" t="n">
        <x:v>4</x:v>
      </x:c>
      <x:c r="H915" s="10" t="n">
        <x:f>IF(G915="","",G915/12)</x:f>
        <x:v>0.3333333333333333</x:v>
      </x:c>
      <x:c r="I915" s="10" t="n">
        <x:v>0</x:v>
      </x:c>
      <x:c r="J915" s="10" t="n">
        <x:f>IF(H915="","",I915-H915)</x:f>
        <x:v>-0.3333333333333333</x:v>
      </x:c>
      <x:c r="K915" s="11" t="n">
        <x:f>IF(H915&gt;0,I915/H915,"")</x:f>
        <x:v>0</x:v>
      </x:c>
      <x:c r="L915" s="12" t="n">
        <x:v>525.4</x:v>
      </x:c>
      <x:c r="M915" s="12" t="n">
        <x:v>0</x:v>
      </x:c>
      <x:c r="N915" s="12" t="n">
        <x:f>M915-L915</x:f>
        <x:v>-525.4</x:v>
      </x:c>
      <x:c r="O915" s="3" t="str">
        <x:v>Anexo IX</x:v>
      </x:c>
    </x:row>
    <x:row r="916" ht="34" customHeight="1">
      <x:c r="A916" s="3" t="str">
        <x:v>Julho</x:v>
      </x:c>
      <x:c r="B916" s="3" t="str">
        <x:v>O&amp;M</x:v>
      </x:c>
      <x:c r="C916" s="3" t="str">
        <x:v>PRODUÇÃO</x:v>
      </x:c>
      <x:c r="D916" s="3" t="str">
        <x:v>5025300101</x:v>
      </x:c>
      <x:c r="E916" s="9" t="str">
        <x:v>INST PLACA IDENTIFICACAO COMPONENTE LM</x:v>
      </x:c>
      <x:c r="F916" s="3" t="str">
        <x:v>UNIDADE</x:v>
      </x:c>
      <x:c r="G916" s="10" t="n">
        <x:v>21.333333333333332</x:v>
      </x:c>
      <x:c r="H916" s="10" t="n">
        <x:f>IF(G916="","",G916/12)</x:f>
        <x:v>1.7777777777777777</x:v>
      </x:c>
      <x:c r="I916" s="10" t="n">
        <x:v>0</x:v>
      </x:c>
      <x:c r="J916" s="10" t="n">
        <x:f>IF(H916="","",I916-H916)</x:f>
        <x:v>-1.7777777777777777</x:v>
      </x:c>
      <x:c r="K916" s="11" t="n">
        <x:f>IF(H916&gt;0,I916/H916,"")</x:f>
        <x:v>0</x:v>
      </x:c>
      <x:c r="L916" s="12" t="n">
        <x:v>500.32</x:v>
      </x:c>
      <x:c r="M916" s="12" t="n">
        <x:v>0</x:v>
      </x:c>
      <x:c r="N916" s="12" t="n">
        <x:f>M916-L916</x:f>
        <x:v>-500.32</x:v>
      </x:c>
      <x:c r="O916" s="3" t="str">
        <x:v>Anexo IX</x:v>
      </x:c>
    </x:row>
    <x:row r="917" ht="34" customHeight="1">
      <x:c r="A917" s="3" t="str">
        <x:v>Julho</x:v>
      </x:c>
      <x:c r="B917" s="3" t="str">
        <x:v>O&amp;M</x:v>
      </x:c>
      <x:c r="C917" s="3" t="str">
        <x:v>PRODUÇÃO</x:v>
      </x:c>
      <x:c r="D917" s="3" t="str">
        <x:v>5035000053</x:v>
      </x:c>
      <x:c r="E917" s="9" t="str">
        <x:v>ELIMINAR RAMA TREPADEIRA TRP PO LV</x:v>
      </x:c>
      <x:c r="F917" s="3" t="str">
        <x:v>UNIDADE</x:v>
      </x:c>
      <x:c r="G917" s="10" t="n">
        <x:v>215.1901201806989</x:v>
      </x:c>
      <x:c r="H917" s="10" t="n">
        <x:f>IF(G917="","",G917/12)</x:f>
        <x:v>17.93251001505824</x:v>
      </x:c>
      <x:c r="I917" s="10" t="n">
        <x:v>6</x:v>
      </x:c>
      <x:c r="J917" s="10" t="n">
        <x:f>IF(H917="","",I917-H917)</x:f>
        <x:v>-11.932510015058241</x:v>
      </x:c>
      <x:c r="K917" s="11" t="n">
        <x:f>IF(H917&gt;0,I917/H917,"")</x:f>
        <x:v>0.3345878516148434</x:v>
      </x:c>
      <x:c r="L917" s="12" t="n">
        <x:v>438.09</x:v>
      </x:c>
      <x:c r="M917" s="12" t="n">
        <x:v>146.58</x:v>
      </x:c>
      <x:c r="N917" s="12" t="n">
        <x:f>M917-L917</x:f>
        <x:v>-291.51</x:v>
      </x:c>
      <x:c r="O917" s="3" t="str">
        <x:v>Anexo IX</x:v>
      </x:c>
    </x:row>
    <x:row r="918" ht="34" customHeight="1">
      <x:c r="A918" s="3" t="str">
        <x:v>Julho</x:v>
      </x:c>
      <x:c r="B918" s="3" t="str">
        <x:v>O&amp;M</x:v>
      </x:c>
      <x:c r="C918" s="3" t="str">
        <x:v>PRODUÇÃO</x:v>
      </x:c>
      <x:c r="D918" s="3" t="str">
        <x:v>5400099116</x:v>
      </x:c>
      <x:c r="E918" s="9" t="str">
        <x:v>INST CORTA-CIRCUITO BT LM</x:v>
      </x:c>
      <x:c r="F918" s="3" t="str">
        <x:v>UNIDADE</x:v>
      </x:c>
      <x:c r="G918" s="10" t="n">
        <x:v>13.9053550314671</x:v>
      </x:c>
      <x:c r="H918" s="10" t="n">
        <x:f>IF(G918="","",G918/12)</x:f>
        <x:v>1.1587795859555916</x:v>
      </x:c>
      <x:c r="I918" s="10" t="n">
        <x:v>1</x:v>
      </x:c>
      <x:c r="J918" s="10" t="n">
        <x:f>IF(H918="","",I918-H918)</x:f>
        <x:v>-0.1587795859555916</x:v>
      </x:c>
      <x:c r="K918" s="11" t="n">
        <x:f>IF(H918&gt;0,I918/H918,"")</x:f>
        <x:v>0.8629768871664636</x:v>
      </x:c>
      <x:c r="L918" s="12" t="n">
        <x:v>420.1</x:v>
      </x:c>
      <x:c r="M918" s="12" t="n">
        <x:v>362.54</x:v>
      </x:c>
      <x:c r="N918" s="12" t="n">
        <x:f>M918-L918</x:f>
        <x:v>-57.56</x:v>
      </x:c>
      <x:c r="O918" s="3" t="str">
        <x:v>Anexo IX</x:v>
      </x:c>
    </x:row>
    <x:row r="919" ht="34" customHeight="1">
      <x:c r="A919" s="3" t="str">
        <x:v>Julho</x:v>
      </x:c>
      <x:c r="B919" s="3" t="str">
        <x:v>O&amp;M</x:v>
      </x:c>
      <x:c r="C919" s="3" t="str">
        <x:v>PRODUÇÃO</x:v>
      </x:c>
      <x:c r="D919" s="3" t="str">
        <x:v>5022000232</x:v>
      </x:c>
      <x:c r="E919" s="9" t="str">
        <x:v>INST COND NU COBRE &lt;= 50MM² LM</x:v>
      </x:c>
      <x:c r="F919" s="3" t="str">
        <x:v>METRO</x:v>
      </x:c>
      <x:c r="G919" s="10" t="n">
        <x:v>934.6666666666666</x:v>
      </x:c>
      <x:c r="H919" s="10" t="n">
        <x:f>IF(G919="","",G919/12)</x:f>
        <x:v>77.88888888888889</x:v>
      </x:c>
      <x:c r="I919" s="10" t="n">
        <x:v>0</x:v>
      </x:c>
      <x:c r="J919" s="10" t="n">
        <x:f>IF(H919="","",I919-H919)</x:f>
        <x:v>-77.88888888888889</x:v>
      </x:c>
      <x:c r="K919" s="11" t="n">
        <x:f>IF(H919&gt;0,I919/H919,"")</x:f>
        <x:v>0</x:v>
      </x:c>
      <x:c r="L919" s="12" t="n">
        <x:v>358.29</x:v>
      </x:c>
      <x:c r="M919" s="12" t="n">
        <x:v>0</x:v>
      </x:c>
      <x:c r="N919" s="12" t="n">
        <x:f>M919-L919</x:f>
        <x:v>-358.29</x:v>
      </x:c>
      <x:c r="O919" s="3" t="str">
        <x:v>Anexo IX</x:v>
      </x:c>
    </x:row>
    <x:row r="920" ht="34" customHeight="1">
      <x:c r="A920" s="3" t="str">
        <x:v>Julho</x:v>
      </x:c>
      <x:c r="B920" s="3" t="str">
        <x:v>O&amp;M</x:v>
      </x:c>
      <x:c r="C920" s="3" t="str">
        <x:v>PRODUÇÃO</x:v>
      </x:c>
      <x:c r="D920" s="3" t="str">
        <x:v>5021000172</x:v>
      </x:c>
      <x:c r="E920" s="9" t="str">
        <x:v>INST ESTR PRI NS/BS (PR, CF, SU) LM</x:v>
      </x:c>
      <x:c r="F920" s="3" t="str">
        <x:v>CONJUNTO</x:v>
      </x:c>
      <x:c r="G920" s="10" t="n">
        <x:v>5.3333337573718715</x:v>
      </x:c>
      <x:c r="H920" s="10" t="n">
        <x:f>IF(G920="","",G920/12)</x:f>
        <x:v>0.4444444797809893</x:v>
      </x:c>
      <x:c r="I920" s="10" t="n">
        <x:v>0</x:v>
      </x:c>
      <x:c r="J920" s="10" t="n">
        <x:f>IF(H920="","",I920-H920)</x:f>
        <x:v>-0.4444444797809893</x:v>
      </x:c>
      <x:c r="K920" s="11" t="n">
        <x:f>IF(H920&gt;0,I920/H920,"")</x:f>
        <x:v>0</x:v>
      </x:c>
      <x:c r="L920" s="12" t="n">
        <x:v>319.86</x:v>
      </x:c>
      <x:c r="M920" s="12" t="n">
        <x:v>0</x:v>
      </x:c>
      <x:c r="N920" s="12" t="n">
        <x:f>M920-L920</x:f>
        <x:v>-319.86</x:v>
      </x:c>
      <x:c r="O920" s="3" t="str">
        <x:v>Anexo IX</x:v>
      </x:c>
    </x:row>
    <x:row r="921" ht="34" customHeight="1">
      <x:c r="A921" s="3" t="str">
        <x:v>Julho</x:v>
      </x:c>
      <x:c r="B921" s="3" t="str">
        <x:v>O&amp;M</x:v>
      </x:c>
      <x:c r="C921" s="3" t="str">
        <x:v>PRODUÇÃO</x:v>
      </x:c>
      <x:c r="D921" s="3" t="str">
        <x:v>5022200036</x:v>
      </x:c>
      <x:c r="E921" s="9" t="str">
        <x:v>INST FIO TERRA LM</x:v>
      </x:c>
      <x:c r="F921" s="3" t="str">
        <x:v>UNIDADE</x:v>
      </x:c>
      <x:c r="G921" s="10" t="n">
        <x:v>12.645255813854185</x:v>
      </x:c>
      <x:c r="H921" s="10" t="n">
        <x:f>IF(G921="","",G921/12)</x:f>
        <x:v>1.053771317821182</x:v>
      </x:c>
      <x:c r="I921" s="10" t="n">
        <x:v>0</x:v>
      </x:c>
      <x:c r="J921" s="10" t="n">
        <x:f>IF(H921="","",I921-H921)</x:f>
        <x:v>-1.053771317821182</x:v>
      </x:c>
      <x:c r="K921" s="11" t="n">
        <x:f>IF(H921&gt;0,I921/H921,"")</x:f>
        <x:v>0</x:v>
      </x:c>
      <x:c r="L921" s="12" t="n">
        <x:v>302.38</x:v>
      </x:c>
      <x:c r="M921" s="12" t="n">
        <x:v>0</x:v>
      </x:c>
      <x:c r="N921" s="12" t="n">
        <x:f>M921-L921</x:f>
        <x:v>-302.38</x:v>
      </x:c>
      <x:c r="O921" s="3" t="str">
        <x:v>Anexo IX</x:v>
      </x:c>
    </x:row>
    <x:row r="922" ht="34" customHeight="1">
      <x:c r="A922" s="3" t="str">
        <x:v>Julho</x:v>
      </x:c>
      <x:c r="B922" s="3" t="str">
        <x:v>O&amp;M</x:v>
      </x:c>
      <x:c r="C922" s="3" t="str">
        <x:v>PRODUÇÃO</x:v>
      </x:c>
      <x:c r="D922" s="3" t="str">
        <x:v>5022000250</x:v>
      </x:c>
      <x:c r="E922" s="9" t="str">
        <x:v>INST FLY TAP/CRUZAM AEREO LM</x:v>
      </x:c>
      <x:c r="F922" s="3" t="str">
        <x:v>UNIDADE</x:v>
      </x:c>
      <x:c r="G922" s="10" t="n">
        <x:v>6.666666666666667</x:v>
      </x:c>
      <x:c r="H922" s="10" t="n">
        <x:f>IF(G922="","",G922/12)</x:f>
        <x:v>0.5555555555555556</x:v>
      </x:c>
      <x:c r="I922" s="10" t="n">
        <x:v>4</x:v>
      </x:c>
      <x:c r="J922" s="10" t="n">
        <x:f>IF(H922="","",I922-H922)</x:f>
        <x:v>3.4444444444444446</x:v>
      </x:c>
      <x:c r="K922" s="11" t="n">
        <x:f>IF(H922&gt;0,I922/H922,"")</x:f>
        <x:v>7.199999999999999</x:v>
      </x:c>
      <x:c r="L922" s="12" t="n">
        <x:v>300.65</x:v>
      </x:c>
      <x:c r="M922" s="12" t="n">
        <x:v>2164.68</x:v>
      </x:c>
      <x:c r="N922" s="12" t="n">
        <x:f>M922-L922</x:f>
        <x:v>1864.0299999999997</x:v>
      </x:c>
      <x:c r="O922" s="3" t="str">
        <x:v>Anexo IX</x:v>
      </x:c>
    </x:row>
    <x:row r="923" ht="34" customHeight="1">
      <x:c r="A923" s="3" t="str">
        <x:v>Julho</x:v>
      </x:c>
      <x:c r="B923" s="3" t="str">
        <x:v>O&amp;M</x:v>
      </x:c>
      <x:c r="C923" s="3" t="str">
        <x:v>PRODUÇÃO</x:v>
      </x:c>
      <x:c r="D923" s="3" t="str">
        <x:v>5400099117</x:v>
      </x:c>
      <x:c r="E923" s="9" t="str">
        <x:v>RET CORTA-CIRCUITO BT LM</x:v>
      </x:c>
      <x:c r="F923" s="3" t="str">
        <x:v>UNIDADE</x:v>
      </x:c>
      <x:c r="G923" s="10" t="n">
        <x:v>13.9053550314671</x:v>
      </x:c>
      <x:c r="H923" s="10" t="n">
        <x:f>IF(G923="","",G923/12)</x:f>
        <x:v>1.1587795859555916</x:v>
      </x:c>
      <x:c r="I923" s="10" t="n">
        <x:v>9</x:v>
      </x:c>
      <x:c r="J923" s="10" t="n">
        <x:f>IF(H923="","",I923-H923)</x:f>
        <x:v>7.841220414044408</x:v>
      </x:c>
      <x:c r="K923" s="11" t="n">
        <x:f>IF(H923&gt;0,I923/H923,"")</x:f>
        <x:v>7.766791984498172</x:v>
      </x:c>
      <x:c r="L923" s="12" t="n">
        <x:v>288.8</x:v>
      </x:c>
      <x:c r="M923" s="12" t="n">
        <x:v>2243.07</x:v>
      </x:c>
      <x:c r="N923" s="12" t="n">
        <x:f>M923-L923</x:f>
        <x:v>1954.2700000000002</x:v>
      </x:c>
      <x:c r="O923" s="3" t="str">
        <x:v>Anexo IX</x:v>
      </x:c>
    </x:row>
    <x:row r="924" ht="34" customHeight="1">
      <x:c r="A924" s="3" t="str">
        <x:v>Julho</x:v>
      </x:c>
      <x:c r="B924" s="3" t="str">
        <x:v>O&amp;M</x:v>
      </x:c>
      <x:c r="C924" s="3" t="str">
        <x:v>PRODUÇÃO</x:v>
      </x:c>
      <x:c r="D924" s="3" t="str">
        <x:v>5022000241</x:v>
      </x:c>
      <x:c r="E924" s="9" t="str">
        <x:v>TENSIONAR COND NU ALUMINIO &gt; 1/0 LM</x:v>
      </x:c>
      <x:c r="F924" s="3" t="str">
        <x:v>UNIDADE</x:v>
      </x:c>
      <x:c r="G924" s="10" t="n">
        <x:v>10.666666666666666</x:v>
      </x:c>
      <x:c r="H924" s="10" t="n">
        <x:f>IF(G924="","",G924/12)</x:f>
        <x:v>0.8888888888888888</x:v>
      </x:c>
      <x:c r="I924" s="10" t="n">
        <x:v>11</x:v>
      </x:c>
      <x:c r="J924" s="10" t="n">
        <x:f>IF(H924="","",I924-H924)</x:f>
        <x:v>10.11111111111111</x:v>
      </x:c>
      <x:c r="K924" s="11" t="n">
        <x:f>IF(H924&gt;0,I924/H924,"")</x:f>
        <x:v>12.375</x:v>
      </x:c>
      <x:c r="L924" s="12" t="n">
        <x:v>284.28</x:v>
      </x:c>
      <x:c r="M924" s="12" t="n">
        <x:v>3518.02</x:v>
      </x:c>
      <x:c r="N924" s="12" t="n">
        <x:f>M924-L924</x:f>
        <x:v>3233.74</x:v>
      </x:c>
      <x:c r="O924" s="3" t="str">
        <x:v>Anexo IX</x:v>
      </x:c>
    </x:row>
    <x:row r="925" ht="34" customHeight="1">
      <x:c r="A925" s="3" t="str">
        <x:v>Julho</x:v>
      </x:c>
      <x:c r="B925" s="3" t="str">
        <x:v>O&amp;M</x:v>
      </x:c>
      <x:c r="C925" s="3" t="str">
        <x:v>PRODUÇÃO</x:v>
      </x:c>
      <x:c r="D925" s="3" t="str">
        <x:v>5030000078</x:v>
      </x:c>
      <x:c r="E925" s="9" t="str">
        <x:v>APRUMAR POSTE CONC/FIBRA LV</x:v>
      </x:c>
      <x:c r="F925" s="3" t="str">
        <x:v>UNIDADE</x:v>
      </x:c>
      <x:c r="G925" s="10" t="n">
        <x:v>4</x:v>
      </x:c>
      <x:c r="H925" s="10" t="n">
        <x:f>IF(G925="","",G925/12)</x:f>
        <x:v>0.3333333333333333</x:v>
      </x:c>
      <x:c r="I925" s="10" t="n">
        <x:v>0</x:v>
      </x:c>
      <x:c r="J925" s="10" t="n">
        <x:f>IF(H925="","",I925-H925)</x:f>
        <x:v>-0.3333333333333333</x:v>
      </x:c>
      <x:c r="K925" s="11" t="n">
        <x:f>IF(H925&gt;0,I925/H925,"")</x:f>
        <x:v>0</x:v>
      </x:c>
      <x:c r="L925" s="12" t="n">
        <x:v>257.86</x:v>
      </x:c>
      <x:c r="M925" s="12" t="n">
        <x:v>0</x:v>
      </x:c>
      <x:c r="N925" s="12" t="n">
        <x:f>M925-L925</x:f>
        <x:v>-257.86</x:v>
      </x:c>
      <x:c r="O925" s="3" t="str">
        <x:v>Anexo IX</x:v>
      </x:c>
    </x:row>
    <x:row r="926" ht="34" customHeight="1">
      <x:c r="A926" s="3" t="str">
        <x:v>Julho</x:v>
      </x:c>
      <x:c r="B926" s="3" t="str">
        <x:v>O&amp;M</x:v>
      </x:c>
      <x:c r="C926" s="3" t="str">
        <x:v>PRODUÇÃO</x:v>
      </x:c>
      <x:c r="D926" s="3" t="str">
        <x:v>5021000159</x:v>
      </x:c>
      <x:c r="E926" s="9" t="str">
        <x:v>RET ESTR PRI RDC PASSANTE SIMPLES LM</x:v>
      </x:c>
      <x:c r="F926" s="3" t="str">
        <x:v>CONJUNTO</x:v>
      </x:c>
      <x:c r="G926" s="10" t="n">
        <x:v>8</x:v>
      </x:c>
      <x:c r="H926" s="10" t="n">
        <x:f>IF(G926="","",G926/12)</x:f>
        <x:v>0.6666666666666666</x:v>
      </x:c>
      <x:c r="I926" s="10" t="n">
        <x:v>6</x:v>
      </x:c>
      <x:c r="J926" s="10" t="n">
        <x:f>IF(H926="","",I926-H926)</x:f>
        <x:v>5.333333333333333</x:v>
      </x:c>
      <x:c r="K926" s="11" t="n">
        <x:f>IF(H926&gt;0,I926/H926,"")</x:f>
        <x:v>9</x:v>
      </x:c>
      <x:c r="L926" s="12" t="n">
        <x:v>232.75</x:v>
      </x:c>
      <x:c r="M926" s="12" t="n">
        <x:v>2094.78</x:v>
      </x:c>
      <x:c r="N926" s="12" t="n">
        <x:f>M926-L926</x:f>
        <x:v>1862.0300000000002</x:v>
      </x:c>
      <x:c r="O926" s="3" t="str">
        <x:v>Anexo IX</x:v>
      </x:c>
    </x:row>
    <x:row r="927" ht="34" customHeight="1">
      <x:c r="A927" s="3" t="str">
        <x:v>Julho</x:v>
      </x:c>
      <x:c r="B927" s="3" t="str">
        <x:v>O&amp;M</x:v>
      </x:c>
      <x:c r="C927" s="3" t="str">
        <x:v>PRODUÇÃO</x:v>
      </x:c>
      <x:c r="D927" s="3" t="str">
        <x:v>5031200333</x:v>
      </x:c>
      <x:c r="E927" s="9" t="str">
        <x:v>RET ESTR PRI 3F ANC/AMA CRUZ DP HT LV</x:v>
      </x:c>
      <x:c r="F927" s="3" t="str">
        <x:v>UNIDADE</x:v>
      </x:c>
      <x:c r="G927" s="10" t="n">
        <x:v>1.56</x:v>
      </x:c>
      <x:c r="H927" s="10" t="n">
        <x:f>IF(G927="","",G927/12)</x:f>
        <x:v>0.13</x:v>
      </x:c>
      <x:c r="I927" s="10" t="n">
        <x:v>0</x:v>
      </x:c>
      <x:c r="J927" s="10" t="n">
        <x:f>IF(H927="","",I927-H927)</x:f>
        <x:v>-0.13</x:v>
      </x:c>
      <x:c r="K927" s="11" t="n">
        <x:f>IF(H927&gt;0,I927/H927,"")</x:f>
        <x:v>0</x:v>
      </x:c>
      <x:c r="L927" s="12" t="n">
        <x:v>217.03</x:v>
      </x:c>
      <x:c r="M927" s="12" t="n">
        <x:v>0</x:v>
      </x:c>
      <x:c r="N927" s="12" t="n">
        <x:f>M927-L927</x:f>
        <x:v>-217.03</x:v>
      </x:c>
      <x:c r="O927" s="3" t="str">
        <x:v>Anexo IX</x:v>
      </x:c>
    </x:row>
    <x:row r="928" ht="34" customHeight="1">
      <x:c r="A928" s="3" t="str">
        <x:v>Julho</x:v>
      </x:c>
      <x:c r="B928" s="3" t="str">
        <x:v>O&amp;M</x:v>
      </x:c>
      <x:c r="C928" s="3" t="str">
        <x:v>PRODUÇÃO</x:v>
      </x:c>
      <x:c r="D928" s="3" t="str">
        <x:v>5032000220</x:v>
      </x:c>
      <x:c r="E928" s="9" t="str">
        <x:v>RET ESTRIBO OU GRAMPO LINHA VIVA RD LV</x:v>
      </x:c>
      <x:c r="F928" s="3" t="str">
        <x:v>UNIDADE</x:v>
      </x:c>
      <x:c r="G928" s="10" t="n">
        <x:v>15</x:v>
      </x:c>
      <x:c r="H928" s="10" t="n">
        <x:f>IF(G928="","",G928/12)</x:f>
        <x:v>1.25</x:v>
      </x:c>
      <x:c r="I928" s="10" t="n">
        <x:v>30</x:v>
      </x:c>
      <x:c r="J928" s="10" t="n">
        <x:f>IF(H928="","",I928-H928)</x:f>
        <x:v>28.75</x:v>
      </x:c>
      <x:c r="K928" s="11" t="n">
        <x:f>IF(H928&gt;0,I928/H928,"")</x:f>
        <x:v>24</x:v>
      </x:c>
      <x:c r="L928" s="12" t="n">
        <x:v>214.45</x:v>
      </x:c>
      <x:c r="M928" s="12" t="n">
        <x:v>5146.8</x:v>
      </x:c>
      <x:c r="N928" s="12" t="n">
        <x:f>M928-L928</x:f>
        <x:v>4932.35</x:v>
      </x:c>
      <x:c r="O928" s="3" t="str">
        <x:v>Anexo IX</x:v>
      </x:c>
    </x:row>
    <x:row r="929" ht="34" customHeight="1">
      <x:c r="A929" s="3" t="str">
        <x:v>Julho</x:v>
      </x:c>
      <x:c r="B929" s="3" t="str">
        <x:v>O&amp;M</x:v>
      </x:c>
      <x:c r="C929" s="3" t="str">
        <x:v>PRODUÇÃO</x:v>
      </x:c>
      <x:c r="D929" s="3" t="str">
        <x:v>5022000277</x:v>
      </x:c>
      <x:c r="E929" s="9" t="str">
        <x:v>RET COND COBERTO RDC 35-70MM2 LM</x:v>
      </x:c>
      <x:c r="F929" s="3" t="str">
        <x:v>METRO</x:v>
      </x:c>
      <x:c r="G929" s="10" t="n">
        <x:v>576</x:v>
      </x:c>
      <x:c r="H929" s="10" t="n">
        <x:f>IF(G929="","",G929/12)</x:f>
        <x:v>48</x:v>
      </x:c>
      <x:c r="I929" s="10" t="n">
        <x:v>353</x:v>
      </x:c>
      <x:c r="J929" s="10" t="n">
        <x:f>IF(H929="","",I929-H929)</x:f>
        <x:v>305</x:v>
      </x:c>
      <x:c r="K929" s="11" t="n">
        <x:f>IF(H929&gt;0,I929/H929,"")</x:f>
        <x:v>7.354166666666667</x:v>
      </x:c>
      <x:c r="L929" s="12" t="n">
        <x:v>195.36</x:v>
      </x:c>
      <x:c r="M929" s="12" t="n">
        <x:v>1436.71</x:v>
      </x:c>
      <x:c r="N929" s="12" t="n">
        <x:f>M929-L929</x:f>
        <x:v>1241.35</x:v>
      </x:c>
      <x:c r="O929" s="3" t="str">
        <x:v>Anexo IX</x:v>
      </x:c>
    </x:row>
    <x:row r="930" ht="34" customHeight="1">
      <x:c r="A930" s="3" t="str">
        <x:v>Julho</x:v>
      </x:c>
      <x:c r="B930" s="3" t="str">
        <x:v>O&amp;M</x:v>
      </x:c>
      <x:c r="C930" s="3" t="str">
        <x:v>PRODUÇÃO</x:v>
      </x:c>
      <x:c r="D930" s="3" t="str">
        <x:v>5020000095</x:v>
      </x:c>
      <x:c r="E930" s="9" t="str">
        <x:v>RET POSTE CONCRETO 15 A 22M LM</x:v>
      </x:c>
      <x:c r="F930" s="3" t="str">
        <x:v>UNIDADE</x:v>
      </x:c>
      <x:c r="G930" s="10" t="n">
        <x:v>2</x:v>
      </x:c>
      <x:c r="H930" s="10" t="n">
        <x:f>IF(G930="","",G930/12)</x:f>
        <x:v>0.16666666666666666</x:v>
      </x:c>
      <x:c r="I930" s="10" t="n">
        <x:v>0</x:v>
      </x:c>
      <x:c r="J930" s="10" t="n">
        <x:f>IF(H930="","",I930-H930)</x:f>
        <x:v>-0.16666666666666666</x:v>
      </x:c>
      <x:c r="K930" s="11" t="n">
        <x:f>IF(H930&gt;0,I930/H930,"")</x:f>
        <x:v>0</x:v>
      </x:c>
      <x:c r="L930" s="12" t="n">
        <x:v>184.84</x:v>
      </x:c>
      <x:c r="M930" s="12" t="n">
        <x:v>0</x:v>
      </x:c>
      <x:c r="N930" s="12" t="n">
        <x:f>M930-L930</x:f>
        <x:v>-184.84</x:v>
      </x:c>
      <x:c r="O930" s="3" t="str">
        <x:v>Anexo IX</x:v>
      </x:c>
    </x:row>
    <x:row r="931" ht="34" customHeight="1">
      <x:c r="A931" s="3" t="str">
        <x:v>Julho</x:v>
      </x:c>
      <x:c r="B931" s="3" t="str">
        <x:v>O&amp;M</x:v>
      </x:c>
      <x:c r="C931" s="3" t="str">
        <x:v>PRODUÇÃO</x:v>
      </x:c>
      <x:c r="D931" s="3" t="str">
        <x:v>5020000094</x:v>
      </x:c>
      <x:c r="E931" s="9" t="str">
        <x:v>INST POSTE CONCRETO 15 A 22M LM</x:v>
      </x:c>
      <x:c r="F931" s="3" t="str">
        <x:v>UNIDADE</x:v>
      </x:c>
      <x:c r="G931" s="10" t="n">
        <x:v>1</x:v>
      </x:c>
      <x:c r="H931" s="10" t="n">
        <x:f>IF(G931="","",G931/12)</x:f>
        <x:v>0.08333333333333333</x:v>
      </x:c>
      <x:c r="I931" s="10" t="n">
        <x:v>0</x:v>
      </x:c>
      <x:c r="J931" s="10" t="n">
        <x:f>IF(H931="","",I931-H931)</x:f>
        <x:v>-0.08333333333333333</x:v>
      </x:c>
      <x:c r="K931" s="11" t="n">
        <x:f>IF(H931&gt;0,I931/H931,"")</x:f>
        <x:v>0</x:v>
      </x:c>
      <x:c r="L931" s="12" t="n">
        <x:v>177.14</x:v>
      </x:c>
      <x:c r="M931" s="12" t="n">
        <x:v>0</x:v>
      </x:c>
      <x:c r="N931" s="12" t="n">
        <x:f>M931-L931</x:f>
        <x:v>-177.14</x:v>
      </x:c>
      <x:c r="O931" s="3" t="str">
        <x:v>Anexo IX</x:v>
      </x:c>
    </x:row>
    <x:row r="932" ht="34" customHeight="1">
      <x:c r="A932" s="3" t="str">
        <x:v>Julho</x:v>
      </x:c>
      <x:c r="B932" s="3" t="str">
        <x:v>O&amp;M</x:v>
      </x:c>
      <x:c r="C932" s="3" t="str">
        <x:v>PRODUÇÃO</x:v>
      </x:c>
      <x:c r="D932" s="3" t="str">
        <x:v>5022000239</x:v>
      </x:c>
      <x:c r="E932" s="9" t="str">
        <x:v>TENSIONAR COND NU COBRE &gt; 50MM² LM</x:v>
      </x:c>
      <x:c r="F932" s="3" t="str">
        <x:v>UNIDADE</x:v>
      </x:c>
      <x:c r="G932" s="10" t="n">
        <x:v>8</x:v>
      </x:c>
      <x:c r="H932" s="10" t="n">
        <x:f>IF(G932="","",G932/12)</x:f>
        <x:v>0.6666666666666666</x:v>
      </x:c>
      <x:c r="I932" s="10" t="n">
        <x:v>0</x:v>
      </x:c>
      <x:c r="J932" s="10" t="n">
        <x:f>IF(H932="","",I932-H932)</x:f>
        <x:v>-0.6666666666666666</x:v>
      </x:c>
      <x:c r="K932" s="11" t="n">
        <x:f>IF(H932&gt;0,I932/H932,"")</x:f>
        <x:v>0</x:v>
      </x:c>
      <x:c r="L932" s="12" t="n">
        <x:v>173.77</x:v>
      </x:c>
      <x:c r="M932" s="12" t="n">
        <x:v>0</x:v>
      </x:c>
      <x:c r="N932" s="12" t="n">
        <x:f>M932-L932</x:f>
        <x:v>-173.77</x:v>
      </x:c>
      <x:c r="O932" s="3" t="str">
        <x:v>Anexo IX</x:v>
      </x:c>
    </x:row>
    <x:row r="933" ht="34" customHeight="1">
      <x:c r="A933" s="3" t="str">
        <x:v>Julho</x:v>
      </x:c>
      <x:c r="B933" s="3" t="str">
        <x:v>O&amp;M</x:v>
      </x:c>
      <x:c r="C933" s="3" t="str">
        <x:v>PRODUÇÃO</x:v>
      </x:c>
      <x:c r="D933" s="3" t="str">
        <x:v>5022000233</x:v>
      </x:c>
      <x:c r="E933" s="9" t="str">
        <x:v>RET COND NU COBRE &lt;= 50MM² LM</x:v>
      </x:c>
      <x:c r="F933" s="3" t="str">
        <x:v>METRO</x:v>
      </x:c>
      <x:c r="G933" s="10" t="n">
        <x:v>935</x:v>
      </x:c>
      <x:c r="H933" s="10" t="n">
        <x:f>IF(G933="","",G933/12)</x:f>
        <x:v>77.91666666666667</x:v>
      </x:c>
      <x:c r="I933" s="10" t="n">
        <x:v>10184</x:v>
      </x:c>
      <x:c r="J933" s="10" t="n">
        <x:f>IF(H933="","",I933-H933)</x:f>
        <x:v>10106.083333333334</x:v>
      </x:c>
      <x:c r="K933" s="11" t="n">
        <x:f>IF(H933&gt;0,I933/H933,"")</x:f>
        <x:v>130.703743315508</x:v>
      </x:c>
      <x:c r="L933" s="12" t="n">
        <x:v>173.75</x:v>
      </x:c>
      <x:c r="M933" s="12" t="n">
        <x:v>22710.32</x:v>
      </x:c>
      <x:c r="N933" s="12" t="n">
        <x:f>M933-L933</x:f>
        <x:v>22536.57</x:v>
      </x:c>
      <x:c r="O933" s="3" t="str">
        <x:v>Anexo IX</x:v>
      </x:c>
    </x:row>
    <x:row r="934" ht="34" customHeight="1">
      <x:c r="A934" s="3" t="str">
        <x:v>Julho</x:v>
      </x:c>
      <x:c r="B934" s="3" t="str">
        <x:v>O&amp;M</x:v>
      </x:c>
      <x:c r="C934" s="3" t="str">
        <x:v>PRODUÇÃO</x:v>
      </x:c>
      <x:c r="D934" s="3" t="str">
        <x:v>5025300179</x:v>
      </x:c>
      <x:c r="E934" s="9" t="str">
        <x:v>RET CHAVE SECCIONADORA A SECO 3F LM</x:v>
      </x:c>
      <x:c r="F934" s="3" t="str">
        <x:v>UNIDADE</x:v>
      </x:c>
      <x:c r="G934" s="10" t="n">
        <x:v>4</x:v>
      </x:c>
      <x:c r="H934" s="10" t="n">
        <x:f>IF(G934="","",G934/12)</x:f>
        <x:v>0.3333333333333333</x:v>
      </x:c>
      <x:c r="I934" s="10" t="n">
        <x:v>1</x:v>
      </x:c>
      <x:c r="J934" s="10" t="n">
        <x:f>IF(H934="","",I934-H934)</x:f>
        <x:v>0.6666666666666667</x:v>
      </x:c>
      <x:c r="K934" s="11" t="n">
        <x:f>IF(H934&gt;0,I934/H934,"")</x:f>
        <x:v>3</x:v>
      </x:c>
      <x:c r="L934" s="12" t="n">
        <x:v>169.39</x:v>
      </x:c>
      <x:c r="M934" s="12" t="n">
        <x:v>508.18</x:v>
      </x:c>
      <x:c r="N934" s="12" t="n">
        <x:f>M934-L934</x:f>
        <x:v>338.79</x:v>
      </x:c>
      <x:c r="O934" s="3" t="str">
        <x:v>Anexo IX</x:v>
      </x:c>
    </x:row>
    <x:row r="935" ht="34" customHeight="1">
      <x:c r="A935" s="3" t="str">
        <x:v>Julho</x:v>
      </x:c>
      <x:c r="B935" s="3" t="str">
        <x:v>O&amp;M</x:v>
      </x:c>
      <x:c r="C935" s="3" t="str">
        <x:v>PRODUÇÃO</x:v>
      </x:c>
      <x:c r="D935" s="3" t="str">
        <x:v>5035000055</x:v>
      </x:c>
      <x:c r="E935" s="9" t="str">
        <x:v>ELIMINAR ARV MEDIO PORTE 2MS PO LV</x:v>
      </x:c>
      <x:c r="F935" s="3" t="str">
        <x:v>UNIDADE</x:v>
      </x:c>
      <x:c r="G935" s="10" t="n">
        <x:v>11.171071812659234</x:v>
      </x:c>
      <x:c r="H935" s="10" t="n">
        <x:f>IF(G935="","",G935/12)</x:f>
        <x:v>0.9309226510549361</x:v>
      </x:c>
      <x:c r="I935" s="10" t="n">
        <x:v>1</x:v>
      </x:c>
      <x:c r="J935" s="10" t="n">
        <x:f>IF(H935="","",I935-H935)</x:f>
        <x:v>0.0690773489450639</x:v>
      </x:c>
      <x:c r="K935" s="11" t="n">
        <x:f>IF(H935&gt;0,I935/H935,"")</x:f>
        <x:v>1.0742031025529182</x:v>
      </x:c>
      <x:c r="L935" s="12" t="n">
        <x:v>154.65</x:v>
      </x:c>
      <x:c r="M935" s="12" t="n">
        <x:v>166.13</x:v>
      </x:c>
      <x:c r="N935" s="12" t="n">
        <x:f>M935-L935</x:f>
        <x:v>11.47999999999999</x:v>
      </x:c>
      <x:c r="O935" s="3" t="str">
        <x:v>Anexo IX</x:v>
      </x:c>
    </x:row>
    <x:row r="936" ht="34" customHeight="1">
      <x:c r="A936" s="3" t="str">
        <x:v>Julho</x:v>
      </x:c>
      <x:c r="B936" s="3" t="str">
        <x:v>O&amp;M</x:v>
      </x:c>
      <x:c r="C936" s="3" t="str">
        <x:v>PRODUÇÃO</x:v>
      </x:c>
      <x:c r="D936" s="3" t="str">
        <x:v>5035000054</x:v>
      </x:c>
      <x:c r="E936" s="9" t="str">
        <x:v>ELIMINAR ARV GRANDE PORTE 2GS PO LV</x:v>
      </x:c>
      <x:c r="F936" s="3" t="str">
        <x:v>UNIDADE</x:v>
      </x:c>
      <x:c r="G936" s="10" t="n">
        <x:v>5.291560332312268</x:v>
      </x:c>
      <x:c r="H936" s="10" t="n">
        <x:f>IF(G936="","",G936/12)</x:f>
        <x:v>0.44096336102602235</x:v>
      </x:c>
      <x:c r="I936" s="10" t="n">
        <x:v>0</x:v>
      </x:c>
      <x:c r="J936" s="10" t="n">
        <x:f>IF(H936="","",I936-H936)</x:f>
        <x:v>-0.44096336102602235</x:v>
      </x:c>
      <x:c r="K936" s="11" t="n">
        <x:f>IF(H936&gt;0,I936/H936,"")</x:f>
        <x:v>0</x:v>
      </x:c>
      <x:c r="L936" s="12" t="n">
        <x:v>146.51</x:v>
      </x:c>
      <x:c r="M936" s="12" t="n">
        <x:v>0</x:v>
      </x:c>
      <x:c r="N936" s="12" t="n">
        <x:f>M936-L936</x:f>
        <x:v>-146.51</x:v>
      </x:c>
      <x:c r="O936" s="3" t="str">
        <x:v>Anexo IX</x:v>
      </x:c>
    </x:row>
    <x:row r="937" ht="34" customHeight="1">
      <x:c r="A937" s="3" t="str">
        <x:v>Julho</x:v>
      </x:c>
      <x:c r="B937" s="3" t="str">
        <x:v>O&amp;M</x:v>
      </x:c>
      <x:c r="C937" s="3" t="str">
        <x:v>PRODUÇÃO</x:v>
      </x:c>
      <x:c r="D937" s="3" t="str">
        <x:v>5021000173</x:v>
      </x:c>
      <x:c r="E937" s="9" t="str">
        <x:v>RET ESTR PRI NS/BS (PR, CF, SU) LM</x:v>
      </x:c>
      <x:c r="F937" s="3" t="str">
        <x:v>CONJUNTO</x:v>
      </x:c>
      <x:c r="G937" s="10" t="n">
        <x:v>2.666666846280874</x:v>
      </x:c>
      <x:c r="H937" s="10" t="n">
        <x:f>IF(G937="","",G937/12)</x:f>
        <x:v>0.22222223719007284</x:v>
      </x:c>
      <x:c r="I937" s="10" t="n">
        <x:v>0</x:v>
      </x:c>
      <x:c r="J937" s="10" t="n">
        <x:f>IF(H937="","",I937-H937)</x:f>
        <x:v>-0.22222223719007284</x:v>
      </x:c>
      <x:c r="K937" s="11" t="n">
        <x:f>IF(H937&gt;0,I937/H937,"")</x:f>
        <x:v>0</x:v>
      </x:c>
      <x:c r="L937" s="12" t="n">
        <x:v>122.16</x:v>
      </x:c>
      <x:c r="M937" s="12" t="n">
        <x:v>0</x:v>
      </x:c>
      <x:c r="N937" s="12" t="n">
        <x:f>M937-L937</x:f>
        <x:v>-122.16</x:v>
      </x:c>
      <x:c r="O937" s="3" t="str">
        <x:v>Anexo IX</x:v>
      </x:c>
    </x:row>
    <x:row r="938" ht="34" customHeight="1">
      <x:c r="A938" s="3" t="str">
        <x:v>Julho</x:v>
      </x:c>
      <x:c r="B938" s="3" t="str">
        <x:v>O&amp;M</x:v>
      </x:c>
      <x:c r="C938" s="3" t="str">
        <x:v>PRODUÇÃO</x:v>
      </x:c>
      <x:c r="D938" s="3" t="str">
        <x:v>5022000279</x:v>
      </x:c>
      <x:c r="E938" s="9" t="str">
        <x:v>RET COND COBERTO RDC 95-185MM2 LM</x:v>
      </x:c>
      <x:c r="F938" s="3" t="str">
        <x:v>METRO</x:v>
      </x:c>
      <x:c r="G938" s="10" t="n">
        <x:v>233.33333333333331</x:v>
      </x:c>
      <x:c r="H938" s="10" t="n">
        <x:f>IF(G938="","",G938/12)</x:f>
        <x:v>19.444444444444443</x:v>
      </x:c>
      <x:c r="I938" s="10" t="n">
        <x:v>0</x:v>
      </x:c>
      <x:c r="J938" s="10" t="n">
        <x:f>IF(H938="","",I938-H938)</x:f>
        <x:v>-19.444444444444443</x:v>
      </x:c>
      <x:c r="K938" s="11" t="n">
        <x:f>IF(H938&gt;0,I938/H938,"")</x:f>
        <x:v>0</x:v>
      </x:c>
      <x:c r="L938" s="12" t="n">
        <x:v>107.33</x:v>
      </x:c>
      <x:c r="M938" s="12" t="n">
        <x:v>0</x:v>
      </x:c>
      <x:c r="N938" s="12" t="n">
        <x:f>M938-L938</x:f>
        <x:v>-107.33</x:v>
      </x:c>
      <x:c r="O938" s="3" t="str">
        <x:v>Anexo IX</x:v>
      </x:c>
    </x:row>
    <x:row r="939" ht="34" customHeight="1">
      <x:c r="A939" s="3" t="str">
        <x:v>Julho</x:v>
      </x:c>
      <x:c r="B939" s="3" t="str">
        <x:v>O&amp;M</x:v>
      </x:c>
      <x:c r="C939" s="3" t="str">
        <x:v>PRODUÇÃO</x:v>
      </x:c>
      <x:c r="D939" s="3" t="str">
        <x:v>5022000281</x:v>
      </x:c>
      <x:c r="E939" s="9" t="str">
        <x:v>RET CABO MENSAGEIRO RDC LM</x:v>
      </x:c>
      <x:c r="F939" s="3" t="str">
        <x:v>METRO</x:v>
      </x:c>
      <x:c r="G939" s="10" t="n">
        <x:v>809</x:v>
      </x:c>
      <x:c r="H939" s="10" t="n">
        <x:f>IF(G939="","",G939/12)</x:f>
        <x:v>67.41666666666667</x:v>
      </x:c>
      <x:c r="I939" s="10" t="n">
        <x:v>0</x:v>
      </x:c>
      <x:c r="J939" s="10" t="n">
        <x:f>IF(H939="","",I939-H939)</x:f>
        <x:v>-67.41666666666667</x:v>
      </x:c>
      <x:c r="K939" s="11" t="n">
        <x:f>IF(H939&gt;0,I939/H939,"")</x:f>
        <x:v>0</x:v>
      </x:c>
      <x:c r="L939" s="12" t="n">
        <x:v>106.52</x:v>
      </x:c>
      <x:c r="M939" s="12" t="n">
        <x:v>0</x:v>
      </x:c>
      <x:c r="N939" s="12" t="n">
        <x:f>M939-L939</x:f>
        <x:v>-106.52</x:v>
      </x:c>
      <x:c r="O939" s="3" t="str">
        <x:v>Anexo IX</x:v>
      </x:c>
    </x:row>
    <x:row r="940" ht="34" customHeight="1">
      <x:c r="A940" s="3" t="str">
        <x:v>Julho</x:v>
      </x:c>
      <x:c r="B940" s="3" t="str">
        <x:v>O&amp;M</x:v>
      </x:c>
      <x:c r="C940" s="3" t="str">
        <x:v>PRODUÇÃO</x:v>
      </x:c>
      <x:c r="D940" s="3" t="str">
        <x:v>5021200044</x:v>
      </x:c>
      <x:c r="E940" s="9" t="str">
        <x:v>INST ISOLADOR ROLDANA LM</x:v>
      </x:c>
      <x:c r="F940" s="3" t="str">
        <x:v>UNIDADE</x:v>
      </x:c>
      <x:c r="G940" s="10" t="n">
        <x:v>4.901808785529718</x:v>
      </x:c>
      <x:c r="H940" s="10" t="n">
        <x:f>IF(G940="","",G940/12)</x:f>
        <x:v>0.4084840654608098</x:v>
      </x:c>
      <x:c r="I940" s="10" t="n">
        <x:v>0</x:v>
      </x:c>
      <x:c r="J940" s="10" t="n">
        <x:f>IF(H940="","",I940-H940)</x:f>
        <x:v>-0.4084840654608098</x:v>
      </x:c>
      <x:c r="K940" s="11" t="n">
        <x:f>IF(H940&gt;0,I940/H940,"")</x:f>
        <x:v>0</x:v>
      </x:c>
      <x:c r="L940" s="12" t="n">
        <x:v>96.65</x:v>
      </x:c>
      <x:c r="M940" s="12" t="n">
        <x:v>0</x:v>
      </x:c>
      <x:c r="N940" s="12" t="n">
        <x:f>M940-L940</x:f>
        <x:v>-96.65</x:v>
      </x:c>
      <x:c r="O940" s="3" t="str">
        <x:v>Anexo IX</x:v>
      </x:c>
    </x:row>
    <x:row r="941" ht="34" customHeight="1">
      <x:c r="A941" s="3" t="str">
        <x:v>Julho</x:v>
      </x:c>
      <x:c r="B941" s="3" t="str">
        <x:v>O&amp;M</x:v>
      </x:c>
      <x:c r="C941" s="3" t="str">
        <x:v>PRODUÇÃO</x:v>
      </x:c>
      <x:c r="D941" s="3" t="str">
        <x:v>5022000263</x:v>
      </x:c>
      <x:c r="E941" s="9" t="str">
        <x:v>RET COND 2PLEX BT 1X10(10)-1X35(35) LM</x:v>
      </x:c>
      <x:c r="F941" s="3" t="str">
        <x:v>METRO</x:v>
      </x:c>
      <x:c r="G941" s="10" t="n">
        <x:v>116</x:v>
      </x:c>
      <x:c r="H941" s="10" t="n">
        <x:f>IF(G941="","",G941/12)</x:f>
        <x:v>9.666666666666666</x:v>
      </x:c>
      <x:c r="I941" s="10" t="n">
        <x:v>192</x:v>
      </x:c>
      <x:c r="J941" s="10" t="n">
        <x:f>IF(H941="","",I941-H941)</x:f>
        <x:v>182.33333333333334</x:v>
      </x:c>
      <x:c r="K941" s="11" t="n">
        <x:f>IF(H941&gt;0,I941/H941,"")</x:f>
        <x:v>19.862068965517242</x:v>
      </x:c>
      <x:c r="L941" s="12" t="n">
        <x:v>48.33</x:v>
      </x:c>
      <x:c r="M941" s="12" t="n">
        <x:v>960</x:v>
      </x:c>
      <x:c r="N941" s="12" t="n">
        <x:f>M941-L941</x:f>
        <x:v>911.67</x:v>
      </x:c>
      <x:c r="O941" s="3" t="str">
        <x:v>Anexo IX</x:v>
      </x:c>
    </x:row>
    <x:row r="942" ht="34" customHeight="1">
      <x:c r="A942" s="3" t="str">
        <x:v>Julho</x:v>
      </x:c>
      <x:c r="B942" s="3" t="str">
        <x:v>O&amp;M</x:v>
      </x:c>
      <x:c r="C942" s="3" t="str">
        <x:v>PRODUÇÃO</x:v>
      </x:c>
      <x:c r="D942" s="3" t="str">
        <x:v>5022000258</x:v>
      </x:c>
      <x:c r="E942" s="9" t="str">
        <x:v>RET ESTRIBO OU GRAMPO LINHA VIVA RD LM</x:v>
      </x:c>
      <x:c r="F942" s="3" t="str">
        <x:v>UNIDADE</x:v>
      </x:c>
      <x:c r="G942" s="10" t="n">
        <x:v>4</x:v>
      </x:c>
      <x:c r="H942" s="10" t="n">
        <x:f>IF(G942="","",G942/12)</x:f>
        <x:v>0.3333333333333333</x:v>
      </x:c>
      <x:c r="I942" s="10" t="n">
        <x:v>1</x:v>
      </x:c>
      <x:c r="J942" s="10" t="n">
        <x:f>IF(H942="","",I942-H942)</x:f>
        <x:v>0.6666666666666667</x:v>
      </x:c>
      <x:c r="K942" s="11" t="n">
        <x:f>IF(H942&gt;0,I942/H942,"")</x:f>
        <x:v>3</x:v>
      </x:c>
      <x:c r="L942" s="12" t="n">
        <x:v>37.33</x:v>
      </x:c>
      <x:c r="M942" s="12" t="n">
        <x:v>111.99</x:v>
      </x:c>
      <x:c r="N942" s="12" t="n">
        <x:f>M942-L942</x:f>
        <x:v>74.66</x:v>
      </x:c>
      <x:c r="O942" s="3" t="str">
        <x:v>Anexo IX</x:v>
      </x:c>
    </x:row>
    <x:row r="943" ht="34" customHeight="1">
      <x:c r="A943" s="3" t="str">
        <x:v>Julho</x:v>
      </x:c>
      <x:c r="B943" s="3" t="str">
        <x:v>O&amp;M</x:v>
      </x:c>
      <x:c r="C943" s="3" t="str">
        <x:v>PRODUÇÃO</x:v>
      </x:c>
      <x:c r="D943" s="3" t="str">
        <x:v>5022000231</x:v>
      </x:c>
      <x:c r="E943" s="9" t="str">
        <x:v>RET COND NU COBRE &gt; 50MM² LM</x:v>
      </x:c>
      <x:c r="F943" s="3" t="str">
        <x:v>METRO</x:v>
      </x:c>
      <x:c r="G943" s="10" t="n">
        <x:v>100</x:v>
      </x:c>
      <x:c r="H943" s="10" t="n">
        <x:f>IF(G943="","",G943/12)</x:f>
        <x:v>8.333333333333334</x:v>
      </x:c>
      <x:c r="I943" s="10" t="n">
        <x:v>0</x:v>
      </x:c>
      <x:c r="J943" s="10" t="n">
        <x:f>IF(H943="","",I943-H943)</x:f>
        <x:v>-8.333333333333334</x:v>
      </x:c>
      <x:c r="K943" s="11" t="n">
        <x:f>IF(H943&gt;0,I943/H943,"")</x:f>
        <x:v>0</x:v>
      </x:c>
      <x:c r="L943" s="12" t="n">
        <x:v>27.42</x:v>
      </x:c>
      <x:c r="M943" s="12" t="n">
        <x:v>0</x:v>
      </x:c>
      <x:c r="N943" s="12" t="n">
        <x:f>M943-L943</x:f>
        <x:v>-27.42</x:v>
      </x:c>
      <x:c r="O943" s="3" t="str">
        <x:v>Anexo IX</x:v>
      </x:c>
    </x:row>
    <x:row r="944" ht="34" customHeight="1">
      <x:c r="A944" s="3" t="str">
        <x:v>Julho</x:v>
      </x:c>
      <x:c r="B944" s="3" t="str">
        <x:v>O&amp;M</x:v>
      </x:c>
      <x:c r="C944" s="3" t="str">
        <x:v>PRODUÇÃO</x:v>
      </x:c>
      <x:c r="D944" s="3" t="str">
        <x:v>5035000069</x:v>
      </x:c>
      <x:c r="E944" s="9" t="str">
        <x:v>PODA GRAM&gt;6&lt;12M REDE MT REBAIX 3MR PO LV</x:v>
      </x:c>
      <x:c r="F944" s="3" t="str">
        <x:v>METRO</x:v>
      </x:c>
      <x:c r="G944" s="10" t="n">
        <x:v>3.5277068882081783</x:v>
      </x:c>
      <x:c r="H944" s="10" t="n">
        <x:f>IF(G944="","",G944/12)</x:f>
        <x:v>0.2939755740173482</x:v>
      </x:c>
      <x:c r="I944" s="10" t="n">
        <x:v>1</x:v>
      </x:c>
      <x:c r="J944" s="10" t="n">
        <x:f>IF(H944="","",I944-H944)</x:f>
        <x:v>0.7060244259826518</x:v>
      </x:c>
      <x:c r="K944" s="11" t="n">
        <x:f>IF(H944&gt;0,I944/H944,"")</x:f>
        <x:v>3.4016431580842417</x:v>
      </x:c>
      <x:c r="L944" s="12" t="n">
        <x:v>24.42</x:v>
      </x:c>
      <x:c r="M944" s="12" t="n">
        <x:v>83.06</x:v>
      </x:c>
      <x:c r="N944" s="12" t="n">
        <x:f>M944-L944</x:f>
        <x:v>58.64</x:v>
      </x:c>
      <x:c r="O944" s="3" t="str">
        <x:v>Anexo IX</x:v>
      </x:c>
    </x:row>
    <x:row r="945" ht="34" customHeight="1">
      <x:c r="A945" s="3" t="str">
        <x:v>Julho</x:v>
      </x:c>
      <x:c r="B945" s="3" t="str">
        <x:v>O&amp;M</x:v>
      </x:c>
      <x:c r="C945" s="3" t="str">
        <x:v>PRODUÇÃO</x:v>
      </x:c>
      <x:c r="D945" s="3" t="str">
        <x:v>5035000056</x:v>
      </x:c>
      <x:c r="E945" s="9" t="str">
        <x:v>ELIMINAR ARV PEQUENO PORTE 2PS PO LV</x:v>
      </x:c>
      <x:c r="F945" s="3" t="str">
        <x:v>UNIDADE</x:v>
      </x:c>
      <x:c r="G945" s="10" t="n">
        <x:v>3.5277068882081783</x:v>
      </x:c>
      <x:c r="H945" s="10" t="n">
        <x:f>IF(G945="","",G945/12)</x:f>
        <x:v>0.2939755740173482</x:v>
      </x:c>
      <x:c r="I945" s="10" t="n">
        <x:v>4</x:v>
      </x:c>
      <x:c r="J945" s="10" t="n">
        <x:f>IF(H945="","",I945-H945)</x:f>
        <x:v>3.706024425982652</x:v>
      </x:c>
      <x:c r="K945" s="11" t="n">
        <x:f>IF(H945&gt;0,I945/H945,"")</x:f>
        <x:v>13.606572632336967</x:v>
      </x:c>
      <x:c r="L945" s="12" t="n">
        <x:v>21.55</x:v>
      </x:c>
      <x:c r="M945" s="12" t="n">
        <x:v>293.16</x:v>
      </x:c>
      <x:c r="N945" s="12" t="n">
        <x:f>M945-L945</x:f>
        <x:v>271.61</x:v>
      </x:c>
      <x:c r="O945" s="3" t="str">
        <x:v>Anexo IX</x:v>
      </x:c>
    </x:row>
    <x:row r="946" ht="34" customHeight="1">
      <x:c r="A946" s="3" t="str">
        <x:v>Julho</x:v>
      </x:c>
      <x:c r="B946" s="3" t="str">
        <x:v>O&amp;M</x:v>
      </x:c>
      <x:c r="C946" s="3" t="str">
        <x:v>PRODUÇÃO</x:v>
      </x:c>
      <x:c r="D946" s="3" t="str">
        <x:v>5022000265</x:v>
      </x:c>
      <x:c r="E946" s="9" t="str">
        <x:v>RET COND 3PLEX BT 2X10(10)-2X35(35) LM</x:v>
      </x:c>
      <x:c r="F946" s="3" t="str">
        <x:v>METRO</x:v>
      </x:c>
      <x:c r="G946" s="10" t="n">
        <x:v>28</x:v>
      </x:c>
      <x:c r="H946" s="10" t="n">
        <x:f>IF(G946="","",G946/12)</x:f>
        <x:v>2.3333333333333335</x:v>
      </x:c>
      <x:c r="I946" s="10" t="n">
        <x:v>0</x:v>
      </x:c>
      <x:c r="J946" s="10" t="n">
        <x:f>IF(H946="","",I946-H946)</x:f>
        <x:v>-2.3333333333333335</x:v>
      </x:c>
      <x:c r="K946" s="11" t="n">
        <x:f>IF(H946&gt;0,I946/H946,"")</x:f>
        <x:v>0</x:v>
      </x:c>
      <x:c r="L946" s="12" t="n">
        <x:v>11.67</x:v>
      </x:c>
      <x:c r="M946" s="12" t="n">
        <x:v>0</x:v>
      </x:c>
      <x:c r="N946" s="12" t="n">
        <x:f>M946-L946</x:f>
        <x:v>-11.67</x:v>
      </x:c>
      <x:c r="O946" s="3" t="str">
        <x:v>Anexo IX</x:v>
      </x:c>
    </x:row>
    <x:row r="947" ht="34" customHeight="1">
      <x:c r="A947" s="3" t="str">
        <x:v>Julho</x:v>
      </x:c>
      <x:c r="B947" s="3" t="str">
        <x:v>O&amp;M</x:v>
      </x:c>
      <x:c r="C947" s="3" t="str">
        <x:v>PRODUÇÃO</x:v>
      </x:c>
      <x:c r="D947" s="3" t="str">
        <x:v>5022200055</x:v>
      </x:c>
      <x:c r="E947" s="9" t="str">
        <x:v>INST ATERRAMENTO COMPL 3HASTES LM</x:v>
      </x:c>
      <x:c r="F947" s="3" t="str">
        <x:v>CONJUNTO</x:v>
      </x:c>
      <x:c r="G947" s="10" t="n">
        <x:v>0</x:v>
      </x:c>
      <x:c r="H947" s="10" t="str">
        <x:f>IF(G947="","",G947/12)</x:f>
      </x:c>
      <x:c r="I947" s="10" t="n">
        <x:v>0</x:v>
      </x:c>
      <x:c r="J947" s="10" t="str">
        <x:f>IF(H947="","",I947-H947)</x:f>
      </x:c>
      <x:c r="K947" s="11" t="str">
        <x:f>IF(H947&gt;0,I947/H947,"")</x:f>
      </x:c>
      <x:c r="L947" s="12" t="n">
        <x:v>0</x:v>
      </x:c>
      <x:c r="M947" s="12" t="n">
        <x:v>0</x:v>
      </x:c>
      <x:c r="N947" s="12" t="n">
        <x:f>M947-L947</x:f>
        <x:v>0</x:v>
      </x:c>
      <x:c r="O947" s="3" t="str">
        <x:v>Anexo IX</x:v>
      </x:c>
    </x:row>
    <x:row r="948" ht="34" customHeight="1">
      <x:c r="A948" s="3" t="str">
        <x:v>Julho</x:v>
      </x:c>
      <x:c r="B948" s="3" t="str">
        <x:v>O&amp;M</x:v>
      </x:c>
      <x:c r="C948" s="3" t="str">
        <x:v>PRODUÇÃO</x:v>
      </x:c>
      <x:c r="D948" s="3" t="str">
        <x:v>5022200034</x:v>
      </x:c>
      <x:c r="E948" s="9" t="str">
        <x:v>INST ATERRAMENTO COMPL 5-8HASTES LM</x:v>
      </x:c>
      <x:c r="F948" s="3" t="str">
        <x:v>CONJUNTO</x:v>
      </x:c>
      <x:c r="G948" s="10" t="n">
        <x:v>0</x:v>
      </x:c>
      <x:c r="H948" s="10" t="str">
        <x:f>IF(G948="","",G948/12)</x:f>
      </x:c>
      <x:c r="I948" s="10" t="n">
        <x:v>0</x:v>
      </x:c>
      <x:c r="J948" s="10" t="str">
        <x:f>IF(H948="","",I948-H948)</x:f>
      </x:c>
      <x:c r="K948" s="11" t="str">
        <x:f>IF(H948&gt;0,I948/H948,"")</x:f>
      </x:c>
      <x:c r="L948" s="12" t="n">
        <x:v>0</x:v>
      </x:c>
      <x:c r="M948" s="12" t="n">
        <x:v>0</x:v>
      </x:c>
      <x:c r="N948" s="12" t="n">
        <x:f>M948-L948</x:f>
        <x:v>0</x:v>
      </x:c>
      <x:c r="O948" s="3" t="str">
        <x:v>Anexo IX</x:v>
      </x:c>
    </x:row>
    <x:row r="949" ht="34" customHeight="1">
      <x:c r="A949" s="3" t="str">
        <x:v>Julho</x:v>
      </x:c>
      <x:c r="B949" s="3" t="str">
        <x:v>O&amp;M</x:v>
      </x:c>
      <x:c r="C949" s="3" t="str">
        <x:v>PRODUÇÃO</x:v>
      </x:c>
      <x:c r="D949" s="3" t="str">
        <x:v>5022200057</x:v>
      </x:c>
      <x:c r="E949" s="9" t="str">
        <x:v>INST ATERRAMENTO COMPL 12HASTES LM</x:v>
      </x:c>
      <x:c r="F949" s="3" t="str">
        <x:v>CONJUNTO</x:v>
      </x:c>
      <x:c r="G949" s="10" t="n">
        <x:v>0</x:v>
      </x:c>
      <x:c r="H949" s="10" t="str">
        <x:f>IF(G949="","",G949/12)</x:f>
      </x:c>
      <x:c r="I949" s="10" t="n">
        <x:v>0</x:v>
      </x:c>
      <x:c r="J949" s="10" t="str">
        <x:f>IF(H949="","",I949-H949)</x:f>
      </x:c>
      <x:c r="K949" s="11" t="str">
        <x:f>IF(H949&gt;0,I949/H949,"")</x:f>
      </x:c>
      <x:c r="L949" s="12" t="n">
        <x:v>0</x:v>
      </x:c>
      <x:c r="M949" s="12" t="n">
        <x:v>0</x:v>
      </x:c>
      <x:c r="N949" s="12" t="n">
        <x:f>M949-L949</x:f>
        <x:v>0</x:v>
      </x:c>
      <x:c r="O949" s="3" t="str">
        <x:v>Anexo IX</x:v>
      </x:c>
    </x:row>
    <x:row r="950" ht="34" customHeight="1">
      <x:c r="A950" s="3" t="str">
        <x:v>Julho</x:v>
      </x:c>
      <x:c r="B950" s="3" t="str">
        <x:v>O&amp;M</x:v>
      </x:c>
      <x:c r="C950" s="3" t="str">
        <x:v>PRODUÇÃO</x:v>
      </x:c>
      <x:c r="D950" s="3" t="str">
        <x:v>5022200051</x:v>
      </x:c>
      <x:c r="E950" s="9" t="str">
        <x:v>INST ATERRAMENTO COMPL 16HASTES LM</x:v>
      </x:c>
      <x:c r="F950" s="3" t="str">
        <x:v>CONJUNTO</x:v>
      </x:c>
      <x:c r="G950" s="10" t="n">
        <x:v>0</x:v>
      </x:c>
      <x:c r="H950" s="10" t="str">
        <x:f>IF(G950="","",G950/12)</x:f>
      </x:c>
      <x:c r="I950" s="10" t="n">
        <x:v>0</x:v>
      </x:c>
      <x:c r="J950" s="10" t="str">
        <x:f>IF(H950="","",I950-H950)</x:f>
      </x:c>
      <x:c r="K950" s="11" t="str">
        <x:f>IF(H950&gt;0,I950/H950,"")</x:f>
      </x:c>
      <x:c r="L950" s="12" t="n">
        <x:v>0</x:v>
      </x:c>
      <x:c r="M950" s="12" t="n">
        <x:v>0</x:v>
      </x:c>
      <x:c r="N950" s="12" t="n">
        <x:f>M950-L950</x:f>
        <x:v>0</x:v>
      </x:c>
      <x:c r="O950" s="3" t="str">
        <x:v>Anexo IX</x:v>
      </x:c>
    </x:row>
    <x:row r="951" ht="34" customHeight="1">
      <x:c r="A951" s="3" t="str">
        <x:v>Julho</x:v>
      </x:c>
      <x:c r="B951" s="3" t="str">
        <x:v>O&amp;M</x:v>
      </x:c>
      <x:c r="C951" s="3" t="str">
        <x:v>PRODUÇÃO</x:v>
      </x:c>
      <x:c r="D951" s="3" t="str">
        <x:v>5022200052</x:v>
      </x:c>
      <x:c r="E951" s="9" t="str">
        <x:v>INST ATERRAMENTO COMPL 25HASTES LM</x:v>
      </x:c>
      <x:c r="F951" s="3" t="str">
        <x:v>CONJUNTO</x:v>
      </x:c>
      <x:c r="G951" s="10" t="n">
        <x:v>0</x:v>
      </x:c>
      <x:c r="H951" s="10" t="str">
        <x:f>IF(G951="","",G951/12)</x:f>
      </x:c>
      <x:c r="I951" s="10" t="n">
        <x:v>0</x:v>
      </x:c>
      <x:c r="J951" s="10" t="str">
        <x:f>IF(H951="","",I951-H951)</x:f>
      </x:c>
      <x:c r="K951" s="11" t="str">
        <x:f>IF(H951&gt;0,I951/H951,"")</x:f>
      </x:c>
      <x:c r="L951" s="12" t="n">
        <x:v>0</x:v>
      </x:c>
      <x:c r="M951" s="12" t="n">
        <x:v>0</x:v>
      </x:c>
      <x:c r="N951" s="12" t="n">
        <x:f>M951-L951</x:f>
        <x:v>0</x:v>
      </x:c>
      <x:c r="O951" s="3" t="str">
        <x:v>Anexo IX</x:v>
      </x:c>
    </x:row>
    <x:row r="952" ht="34" customHeight="1">
      <x:c r="A952" s="3" t="str">
        <x:v>Julho</x:v>
      </x:c>
      <x:c r="B952" s="3" t="str">
        <x:v>O&amp;M</x:v>
      </x:c>
      <x:c r="C952" s="3" t="str">
        <x:v>PRODUÇÃO</x:v>
      </x:c>
      <x:c r="D952" s="3" t="str">
        <x:v>5022200053</x:v>
      </x:c>
      <x:c r="E952" s="9" t="str">
        <x:v>INST ATERRAMENTO COMPL 36HASTES LM</x:v>
      </x:c>
      <x:c r="F952" s="3" t="str">
        <x:v>CONJUNTO</x:v>
      </x:c>
      <x:c r="G952" s="10" t="n">
        <x:v>0</x:v>
      </x:c>
      <x:c r="H952" s="10" t="str">
        <x:f>IF(G952="","",G952/12)</x:f>
      </x:c>
      <x:c r="I952" s="10" t="n">
        <x:v>0</x:v>
      </x:c>
      <x:c r="J952" s="10" t="str">
        <x:f>IF(H952="","",I952-H952)</x:f>
      </x:c>
      <x:c r="K952" s="11" t="str">
        <x:f>IF(H952&gt;0,I952/H952,"")</x:f>
      </x:c>
      <x:c r="L952" s="12" t="n">
        <x:v>0</x:v>
      </x:c>
      <x:c r="M952" s="12" t="n">
        <x:v>0</x:v>
      </x:c>
      <x:c r="N952" s="12" t="n">
        <x:f>M952-L952</x:f>
        <x:v>0</x:v>
      </x:c>
      <x:c r="O952" s="3" t="str">
        <x:v>Anexo IX</x:v>
      </x:c>
    </x:row>
    <x:row r="953" ht="34" customHeight="1">
      <x:c r="A953" s="3" t="str">
        <x:v>Julho</x:v>
      </x:c>
      <x:c r="B953" s="3" t="str">
        <x:v>O&amp;M</x:v>
      </x:c>
      <x:c r="C953" s="3" t="str">
        <x:v>PRODUÇÃO</x:v>
      </x:c>
      <x:c r="D953" s="3" t="str">
        <x:v>5022200050</x:v>
      </x:c>
      <x:c r="E953" s="9" t="str">
        <x:v>FURAR POCO P/ ATERRAMENTO ATE 15M LM</x:v>
      </x:c>
      <x:c r="F953" s="3" t="str">
        <x:v>CONJUNTO</x:v>
      </x:c>
      <x:c r="G953" s="10" t="n">
        <x:v>0</x:v>
      </x:c>
      <x:c r="H953" s="10" t="str">
        <x:f>IF(G953="","",G953/12)</x:f>
      </x:c>
      <x:c r="I953" s="10" t="n">
        <x:v>0</x:v>
      </x:c>
      <x:c r="J953" s="10" t="str">
        <x:f>IF(H953="","",I953-H953)</x:f>
      </x:c>
      <x:c r="K953" s="11" t="str">
        <x:f>IF(H953&gt;0,I953/H953,"")</x:f>
      </x:c>
      <x:c r="L953" s="12" t="n">
        <x:v>0</x:v>
      </x:c>
      <x:c r="M953" s="12" t="n">
        <x:v>0</x:v>
      </x:c>
      <x:c r="N953" s="12" t="n">
        <x:f>M953-L953</x:f>
        <x:v>0</x:v>
      </x:c>
      <x:c r="O953" s="3" t="str">
        <x:v>Anexo IX</x:v>
      </x:c>
    </x:row>
    <x:row r="954" ht="34" customHeight="1">
      <x:c r="A954" s="3" t="str">
        <x:v>Julho</x:v>
      </x:c>
      <x:c r="B954" s="3" t="str">
        <x:v>O&amp;M</x:v>
      </x:c>
      <x:c r="C954" s="3" t="str">
        <x:v>PRODUÇÃO</x:v>
      </x:c>
      <x:c r="D954" s="3" t="str">
        <x:v>5022200054</x:v>
      </x:c>
      <x:c r="E954" s="9" t="str">
        <x:v>FURAR POCO P/ ATERRAMENTO MAIOR 15M LM</x:v>
      </x:c>
      <x:c r="F954" s="3" t="str">
        <x:v>CONJUNTO</x:v>
      </x:c>
      <x:c r="G954" s="10" t="n">
        <x:v>0</x:v>
      </x:c>
      <x:c r="H954" s="10" t="str">
        <x:f>IF(G954="","",G954/12)</x:f>
      </x:c>
      <x:c r="I954" s="10" t="n">
        <x:v>0</x:v>
      </x:c>
      <x:c r="J954" s="10" t="str">
        <x:f>IF(H954="","",I954-H954)</x:f>
      </x:c>
      <x:c r="K954" s="11" t="str">
        <x:f>IF(H954&gt;0,I954/H954,"")</x:f>
      </x:c>
      <x:c r="L954" s="12" t="n">
        <x:v>0</x:v>
      </x:c>
      <x:c r="M954" s="12" t="n">
        <x:v>0</x:v>
      </x:c>
      <x:c r="N954" s="12" t="n">
        <x:f>M954-L954</x:f>
        <x:v>0</x:v>
      </x:c>
      <x:c r="O954" s="3" t="str">
        <x:v>Anexo IX</x:v>
      </x:c>
    </x:row>
    <x:row r="955" ht="34" customHeight="1">
      <x:c r="A955" s="3" t="str">
        <x:v>Julho</x:v>
      </x:c>
      <x:c r="B955" s="3" t="str">
        <x:v>O&amp;M</x:v>
      </x:c>
      <x:c r="C955" s="3" t="str">
        <x:v>PRODUÇÃO</x:v>
      </x:c>
      <x:c r="D955" s="3" t="str">
        <x:v>5022200038</x:v>
      </x:c>
      <x:c r="E955" s="9" t="str">
        <x:v>RET SECCION E ATERRAM CERCA LM</x:v>
      </x:c>
      <x:c r="F955" s="3" t="str">
        <x:v>CONJUNTO</x:v>
      </x:c>
      <x:c r="G955" s="10" t="n">
        <x:v>0</x:v>
      </x:c>
      <x:c r="H955" s="10" t="str">
        <x:f>IF(G955="","",G955/12)</x:f>
      </x:c>
      <x:c r="I955" s="10" t="n">
        <x:v>0</x:v>
      </x:c>
      <x:c r="J955" s="10" t="str">
        <x:f>IF(H955="","",I955-H955)</x:f>
      </x:c>
      <x:c r="K955" s="11" t="str">
        <x:f>IF(H955&gt;0,I955/H955,"")</x:f>
      </x:c>
      <x:c r="L955" s="12" t="n">
        <x:v>0</x:v>
      </x:c>
      <x:c r="M955" s="12" t="n">
        <x:v>0</x:v>
      </x:c>
      <x:c r="N955" s="12" t="n">
        <x:f>M955-L955</x:f>
        <x:v>0</x:v>
      </x:c>
      <x:c r="O955" s="3" t="str">
        <x:v>Anexo IX</x:v>
      </x:c>
    </x:row>
    <x:row r="956" ht="34" customHeight="1">
      <x:c r="A956" s="3" t="str">
        <x:v>Julho</x:v>
      </x:c>
      <x:c r="B956" s="3" t="str">
        <x:v>O&amp;M</x:v>
      </x:c>
      <x:c r="C956" s="3" t="str">
        <x:v>PRODUÇÃO</x:v>
      </x:c>
      <x:c r="D956" s="3" t="str">
        <x:v>5022200039</x:v>
      </x:c>
      <x:c r="E956" s="9" t="str">
        <x:v>TRATAMENTO QUIMICO DE SOLO P/ ATERRAM LM</x:v>
      </x:c>
      <x:c r="F956" s="3" t="str">
        <x:v>UNIDADE</x:v>
      </x:c>
      <x:c r="G956" s="10" t="n">
        <x:v>0</x:v>
      </x:c>
      <x:c r="H956" s="10" t="str">
        <x:f>IF(G956="","",G956/12)</x:f>
      </x:c>
      <x:c r="I956" s="10" t="n">
        <x:v>0</x:v>
      </x:c>
      <x:c r="J956" s="10" t="str">
        <x:f>IF(H956="","",I956-H956)</x:f>
      </x:c>
      <x:c r="K956" s="11" t="str">
        <x:f>IF(H956&gt;0,I956/H956,"")</x:f>
      </x:c>
      <x:c r="L956" s="12" t="n">
        <x:v>0</x:v>
      </x:c>
      <x:c r="M956" s="12" t="n">
        <x:v>0</x:v>
      </x:c>
      <x:c r="N956" s="12" t="n">
        <x:f>M956-L956</x:f>
        <x:v>0</x:v>
      </x:c>
      <x:c r="O956" s="3" t="str">
        <x:v>Anexo IX</x:v>
      </x:c>
    </x:row>
    <x:row r="957" ht="34" customHeight="1">
      <x:c r="A957" s="3" t="str">
        <x:v>Julho</x:v>
      </x:c>
      <x:c r="B957" s="3" t="str">
        <x:v>O&amp;M</x:v>
      </x:c>
      <x:c r="C957" s="3" t="str">
        <x:v>PRODUÇÃO</x:v>
      </x:c>
      <x:c r="D957" s="3" t="str">
        <x:v>5022200040</x:v>
      </x:c>
      <x:c r="E957" s="9" t="str">
        <x:v>MEDIR RESISTENCIA ATERRAMENTO LM</x:v>
      </x:c>
      <x:c r="F957" s="3" t="str">
        <x:v>UNIDADE</x:v>
      </x:c>
      <x:c r="G957" s="10" t="n">
        <x:v>0</x:v>
      </x:c>
      <x:c r="H957" s="10" t="str">
        <x:f>IF(G957="","",G957/12)</x:f>
      </x:c>
      <x:c r="I957" s="10" t="n">
        <x:v>0</x:v>
      </x:c>
      <x:c r="J957" s="10" t="str">
        <x:f>IF(H957="","",I957-H957)</x:f>
      </x:c>
      <x:c r="K957" s="11" t="str">
        <x:f>IF(H957&gt;0,I957/H957,"")</x:f>
      </x:c>
      <x:c r="L957" s="12" t="n">
        <x:v>0</x:v>
      </x:c>
      <x:c r="M957" s="12" t="n">
        <x:v>0</x:v>
      </x:c>
      <x:c r="N957" s="12" t="n">
        <x:f>M957-L957</x:f>
        <x:v>0</x:v>
      </x:c>
      <x:c r="O957" s="3" t="str">
        <x:v>Anexo IX</x:v>
      </x:c>
    </x:row>
    <x:row r="958" ht="34" customHeight="1">
      <x:c r="A958" s="3" t="str">
        <x:v>Julho</x:v>
      </x:c>
      <x:c r="B958" s="3" t="str">
        <x:v>O&amp;M</x:v>
      </x:c>
      <x:c r="C958" s="3" t="str">
        <x:v>PRODUÇÃO</x:v>
      </x:c>
      <x:c r="D958" s="3" t="str">
        <x:v>5025300168</x:v>
      </x:c>
      <x:c r="E958" s="9" t="str">
        <x:v>INST ESTR CP CHAVE FUSIVEL RELIG 1/2F LM</x:v>
      </x:c>
      <x:c r="F958" s="3" t="str">
        <x:v>CONJUNTO</x:v>
      </x:c>
      <x:c r="G958" s="10" t="n">
        <x:v>0</x:v>
      </x:c>
      <x:c r="H958" s="10" t="str">
        <x:f>IF(G958="","",G958/12)</x:f>
      </x:c>
      <x:c r="I958" s="10" t="n">
        <x:v>0</x:v>
      </x:c>
      <x:c r="J958" s="10" t="str">
        <x:f>IF(H958="","",I958-H958)</x:f>
      </x:c>
      <x:c r="K958" s="11" t="str">
        <x:f>IF(H958&gt;0,I958/H958,"")</x:f>
      </x:c>
      <x:c r="L958" s="12" t="n">
        <x:v>0</x:v>
      </x:c>
      <x:c r="M958" s="12" t="n">
        <x:v>0</x:v>
      </x:c>
      <x:c r="N958" s="12" t="n">
        <x:f>M958-L958</x:f>
        <x:v>0</x:v>
      </x:c>
      <x:c r="O958" s="3" t="str">
        <x:v>Anexo IX</x:v>
      </x:c>
    </x:row>
    <x:row r="959" ht="34" customHeight="1">
      <x:c r="A959" s="3" t="str">
        <x:v>Julho</x:v>
      </x:c>
      <x:c r="B959" s="3" t="str">
        <x:v>O&amp;M</x:v>
      </x:c>
      <x:c r="C959" s="3" t="str">
        <x:v>PRODUÇÃO</x:v>
      </x:c>
      <x:c r="D959" s="3" t="str">
        <x:v>5025300169</x:v>
      </x:c>
      <x:c r="E959" s="9" t="str">
        <x:v>RET ESTR CP CHAVE FUSIVEL RELIG 1/2F LM</x:v>
      </x:c>
      <x:c r="F959" s="3" t="str">
        <x:v>CONJUNTO</x:v>
      </x:c>
      <x:c r="G959" s="10" t="n">
        <x:v>0</x:v>
      </x:c>
      <x:c r="H959" s="10" t="str">
        <x:f>IF(G959="","",G959/12)</x:f>
      </x:c>
      <x:c r="I959" s="10" t="n">
        <x:v>0</x:v>
      </x:c>
      <x:c r="J959" s="10" t="str">
        <x:f>IF(H959="","",I959-H959)</x:f>
      </x:c>
      <x:c r="K959" s="11" t="str">
        <x:f>IF(H959&gt;0,I959/H959,"")</x:f>
      </x:c>
      <x:c r="L959" s="12" t="n">
        <x:v>0</x:v>
      </x:c>
      <x:c r="M959" s="12" t="n">
        <x:v>0</x:v>
      </x:c>
      <x:c r="N959" s="12" t="n">
        <x:f>M959-L959</x:f>
        <x:v>0</x:v>
      </x:c>
      <x:c r="O959" s="3" t="str">
        <x:v>Anexo IX</x:v>
      </x:c>
    </x:row>
    <x:row r="960" ht="34" customHeight="1">
      <x:c r="A960" s="3" t="str">
        <x:v>Julho</x:v>
      </x:c>
      <x:c r="B960" s="3" t="str">
        <x:v>O&amp;M</x:v>
      </x:c>
      <x:c r="C960" s="3" t="str">
        <x:v>PRODUÇÃO</x:v>
      </x:c>
      <x:c r="D960" s="3" t="str">
        <x:v>5025300170</x:v>
      </x:c>
      <x:c r="E960" s="9" t="str">
        <x:v>INST ESTR CP CHAVE FUSIVEL RELIG 3F LM</x:v>
      </x:c>
      <x:c r="F960" s="3" t="str">
        <x:v>CONJUNTO</x:v>
      </x:c>
      <x:c r="G960" s="10" t="n">
        <x:v>0</x:v>
      </x:c>
      <x:c r="H960" s="10" t="str">
        <x:f>IF(G960="","",G960/12)</x:f>
      </x:c>
      <x:c r="I960" s="10" t="n">
        <x:v>0</x:v>
      </x:c>
      <x:c r="J960" s="10" t="str">
        <x:f>IF(H960="","",I960-H960)</x:f>
      </x:c>
      <x:c r="K960" s="11" t="str">
        <x:f>IF(H960&gt;0,I960/H960,"")</x:f>
      </x:c>
      <x:c r="L960" s="12" t="n">
        <x:v>0</x:v>
      </x:c>
      <x:c r="M960" s="12" t="n">
        <x:v>0</x:v>
      </x:c>
      <x:c r="N960" s="12" t="n">
        <x:f>M960-L960</x:f>
        <x:v>0</x:v>
      </x:c>
      <x:c r="O960" s="3" t="str">
        <x:v>Anexo IX</x:v>
      </x:c>
    </x:row>
    <x:row r="961" ht="34" customHeight="1">
      <x:c r="A961" s="3" t="str">
        <x:v>Julho</x:v>
      </x:c>
      <x:c r="B961" s="3" t="str">
        <x:v>O&amp;M</x:v>
      </x:c>
      <x:c r="C961" s="3" t="str">
        <x:v>PRODUÇÃO</x:v>
      </x:c>
      <x:c r="D961" s="3" t="str">
        <x:v>5025300171</x:v>
      </x:c>
      <x:c r="E961" s="9" t="str">
        <x:v>RET ESTR CP CHAVE FUSIVEL RELIG 3F LM</x:v>
      </x:c>
      <x:c r="F961" s="3" t="str">
        <x:v>CONJUNTO</x:v>
      </x:c>
      <x:c r="G961" s="10" t="n">
        <x:v>0</x:v>
      </x:c>
      <x:c r="H961" s="10" t="str">
        <x:f>IF(G961="","",G961/12)</x:f>
      </x:c>
      <x:c r="I961" s="10" t="n">
        <x:v>0</x:v>
      </x:c>
      <x:c r="J961" s="10" t="str">
        <x:f>IF(H961="","",I961-H961)</x:f>
      </x:c>
      <x:c r="K961" s="11" t="str">
        <x:f>IF(H961&gt;0,I961/H961,"")</x:f>
      </x:c>
      <x:c r="L961" s="12" t="n">
        <x:v>0</x:v>
      </x:c>
      <x:c r="M961" s="12" t="n">
        <x:v>0</x:v>
      </x:c>
      <x:c r="N961" s="12" t="n">
        <x:f>M961-L961</x:f>
        <x:v>0</x:v>
      </x:c>
      <x:c r="O961" s="3" t="str">
        <x:v>Anexo IX</x:v>
      </x:c>
    </x:row>
    <x:row r="962" ht="34" customHeight="1">
      <x:c r="A962" s="3" t="str">
        <x:v>Julho</x:v>
      </x:c>
      <x:c r="B962" s="3" t="str">
        <x:v>O&amp;M</x:v>
      </x:c>
      <x:c r="C962" s="3" t="str">
        <x:v>PRODUÇÃO</x:v>
      </x:c>
      <x:c r="D962" s="3" t="str">
        <x:v>5023000162</x:v>
      </x:c>
      <x:c r="E962" s="9" t="str">
        <x:v>INST ESTR CP CHAVE FUSIVEL 1F LM</x:v>
      </x:c>
      <x:c r="F962" s="3" t="str">
        <x:v>CONJUNTO</x:v>
      </x:c>
      <x:c r="G962" s="10" t="n">
        <x:v>0</x:v>
      </x:c>
      <x:c r="H962" s="10" t="str">
        <x:f>IF(G962="","",G962/12)</x:f>
      </x:c>
      <x:c r="I962" s="10" t="n">
        <x:v>1</x:v>
      </x:c>
      <x:c r="J962" s="10" t="str">
        <x:f>IF(H962="","",I962-H962)</x:f>
      </x:c>
      <x:c r="K962" s="11" t="str">
        <x:f>IF(H962&gt;0,I962/H962,"")</x:f>
      </x:c>
      <x:c r="L962" s="12" t="n">
        <x:v>0</x:v>
      </x:c>
      <x:c r="M962" s="12" t="n">
        <x:v>499.51</x:v>
      </x:c>
      <x:c r="N962" s="12" t="n">
        <x:f>M962-L962</x:f>
        <x:v>499.51</x:v>
      </x:c>
      <x:c r="O962" s="3" t="str">
        <x:v>Anexo IX</x:v>
      </x:c>
    </x:row>
    <x:row r="963" ht="34" customHeight="1">
      <x:c r="A963" s="3" t="str">
        <x:v>Julho</x:v>
      </x:c>
      <x:c r="B963" s="3" t="str">
        <x:v>O&amp;M</x:v>
      </x:c>
      <x:c r="C963" s="3" t="str">
        <x:v>PRODUÇÃO</x:v>
      </x:c>
      <x:c r="D963" s="3" t="str">
        <x:v>5023000163</x:v>
      </x:c>
      <x:c r="E963" s="9" t="str">
        <x:v>RET ESTR CP CHAVE FUSIVEL 1F LM</x:v>
      </x:c>
      <x:c r="F963" s="3" t="str">
        <x:v>CONJUNTO</x:v>
      </x:c>
      <x:c r="G963" s="10" t="n">
        <x:v>0</x:v>
      </x:c>
      <x:c r="H963" s="10" t="str">
        <x:f>IF(G963="","",G963/12)</x:f>
      </x:c>
      <x:c r="I963" s="10" t="n">
        <x:v>1</x:v>
      </x:c>
      <x:c r="J963" s="10" t="str">
        <x:f>IF(H963="","",I963-H963)</x:f>
      </x:c>
      <x:c r="K963" s="11" t="str">
        <x:f>IF(H963&gt;0,I963/H963,"")</x:f>
      </x:c>
      <x:c r="L963" s="12" t="n">
        <x:v>0</x:v>
      </x:c>
      <x:c r="M963" s="12" t="n">
        <x:v>368.06</x:v>
      </x:c>
      <x:c r="N963" s="12" t="n">
        <x:f>M963-L963</x:f>
        <x:v>368.06</x:v>
      </x:c>
      <x:c r="O963" s="3" t="str">
        <x:v>Anexo IX</x:v>
      </x:c>
    </x:row>
    <x:row r="964" ht="34" customHeight="1">
      <x:c r="A964" s="3" t="str">
        <x:v>Julho</x:v>
      </x:c>
      <x:c r="B964" s="3" t="str">
        <x:v>O&amp;M</x:v>
      </x:c>
      <x:c r="C964" s="3" t="str">
        <x:v>PRODUÇÃO</x:v>
      </x:c>
      <x:c r="D964" s="3" t="str">
        <x:v>5023000166</x:v>
      </x:c>
      <x:c r="E964" s="9" t="str">
        <x:v>INST ESTR CP CHAVE FUSIVEL 2F LM</x:v>
      </x:c>
      <x:c r="F964" s="3" t="str">
        <x:v>CONJUNTO</x:v>
      </x:c>
      <x:c r="G964" s="10" t="n">
        <x:v>0</x:v>
      </x:c>
      <x:c r="H964" s="10" t="str">
        <x:f>IF(G964="","",G964/12)</x:f>
      </x:c>
      <x:c r="I964" s="10" t="n">
        <x:v>0</x:v>
      </x:c>
      <x:c r="J964" s="10" t="str">
        <x:f>IF(H964="","",I964-H964)</x:f>
      </x:c>
      <x:c r="K964" s="11" t="str">
        <x:f>IF(H964&gt;0,I964/H964,"")</x:f>
      </x:c>
      <x:c r="L964" s="12" t="n">
        <x:v>0</x:v>
      </x:c>
      <x:c r="M964" s="12" t="n">
        <x:v>0</x:v>
      </x:c>
      <x:c r="N964" s="12" t="n">
        <x:f>M964-L964</x:f>
        <x:v>0</x:v>
      </x:c>
      <x:c r="O964" s="3" t="str">
        <x:v>Anexo IX</x:v>
      </x:c>
    </x:row>
    <x:row r="965" ht="34" customHeight="1">
      <x:c r="A965" s="3" t="str">
        <x:v>Julho</x:v>
      </x:c>
      <x:c r="B965" s="3" t="str">
        <x:v>O&amp;M</x:v>
      </x:c>
      <x:c r="C965" s="3" t="str">
        <x:v>PRODUÇÃO</x:v>
      </x:c>
      <x:c r="D965" s="3" t="str">
        <x:v>5023000165</x:v>
      </x:c>
      <x:c r="E965" s="9" t="str">
        <x:v>RET ESTR CP CHAVE FUSIVEL 2F LM</x:v>
      </x:c>
      <x:c r="F965" s="3" t="str">
        <x:v>CONJUNTO</x:v>
      </x:c>
      <x:c r="G965" s="10" t="n">
        <x:v>0</x:v>
      </x:c>
      <x:c r="H965" s="10" t="str">
        <x:f>IF(G965="","",G965/12)</x:f>
      </x:c>
      <x:c r="I965" s="10" t="n">
        <x:v>0</x:v>
      </x:c>
      <x:c r="J965" s="10" t="str">
        <x:f>IF(H965="","",I965-H965)</x:f>
      </x:c>
      <x:c r="K965" s="11" t="str">
        <x:f>IF(H965&gt;0,I965/H965,"")</x:f>
      </x:c>
      <x:c r="L965" s="12" t="n">
        <x:v>0</x:v>
      </x:c>
      <x:c r="M965" s="12" t="n">
        <x:v>0</x:v>
      </x:c>
      <x:c r="N965" s="12" t="n">
        <x:f>M965-L965</x:f>
        <x:v>0</x:v>
      </x:c>
      <x:c r="O965" s="3" t="str">
        <x:v>Anexo IX</x:v>
      </x:c>
    </x:row>
    <x:row r="966" ht="34" customHeight="1">
      <x:c r="A966" s="3" t="str">
        <x:v>Julho</x:v>
      </x:c>
      <x:c r="B966" s="3" t="str">
        <x:v>O&amp;M</x:v>
      </x:c>
      <x:c r="C966" s="3" t="str">
        <x:v>PRODUÇÃO</x:v>
      </x:c>
      <x:c r="D966" s="3" t="str">
        <x:v>5023000164</x:v>
      </x:c>
      <x:c r="E966" s="9" t="str">
        <x:v>INST ESTR CP CHAVE FUSIVEL 3F LM</x:v>
      </x:c>
      <x:c r="F966" s="3" t="str">
        <x:v>CONJUNTO</x:v>
      </x:c>
      <x:c r="G966" s="10" t="n">
        <x:v>0</x:v>
      </x:c>
      <x:c r="H966" s="10" t="str">
        <x:f>IF(G966="","",G966/12)</x:f>
      </x:c>
      <x:c r="I966" s="10" t="n">
        <x:v>2</x:v>
      </x:c>
      <x:c r="J966" s="10" t="str">
        <x:f>IF(H966="","",I966-H966)</x:f>
      </x:c>
      <x:c r="K966" s="11" t="str">
        <x:f>IF(H966&gt;0,I966/H966,"")</x:f>
      </x:c>
      <x:c r="L966" s="12" t="n">
        <x:v>0</x:v>
      </x:c>
      <x:c r="M966" s="12" t="n">
        <x:v>1419.64</x:v>
      </x:c>
      <x:c r="N966" s="12" t="n">
        <x:f>M966-L966</x:f>
        <x:v>1419.64</x:v>
      </x:c>
      <x:c r="O966" s="3" t="str">
        <x:v>Anexo IX</x:v>
      </x:c>
    </x:row>
    <x:row r="967" ht="34" customHeight="1">
      <x:c r="A967" s="3" t="str">
        <x:v>Julho</x:v>
      </x:c>
      <x:c r="B967" s="3" t="str">
        <x:v>O&amp;M</x:v>
      </x:c>
      <x:c r="C967" s="3" t="str">
        <x:v>PRODUÇÃO</x:v>
      </x:c>
      <x:c r="D967" s="3" t="str">
        <x:v>5023000161</x:v>
      </x:c>
      <x:c r="E967" s="9" t="str">
        <x:v>RET ESTR CP CHAVE FUSIVEL 3F LM</x:v>
      </x:c>
      <x:c r="F967" s="3" t="str">
        <x:v>CONJUNTO</x:v>
      </x:c>
      <x:c r="G967" s="10" t="n">
        <x:v>0</x:v>
      </x:c>
      <x:c r="H967" s="10" t="str">
        <x:f>IF(G967="","",G967/12)</x:f>
      </x:c>
      <x:c r="I967" s="10" t="n">
        <x:v>3</x:v>
      </x:c>
      <x:c r="J967" s="10" t="str">
        <x:f>IF(H967="","",I967-H967)</x:f>
      </x:c>
      <x:c r="K967" s="11" t="str">
        <x:f>IF(H967&gt;0,I967/H967,"")</x:f>
      </x:c>
      <x:c r="L967" s="12" t="n">
        <x:v>0</x:v>
      </x:c>
      <x:c r="M967" s="12" t="n">
        <x:v>1616.82</x:v>
      </x:c>
      <x:c r="N967" s="12" t="n">
        <x:f>M967-L967</x:f>
        <x:v>1616.82</x:v>
      </x:c>
      <x:c r="O967" s="3" t="str">
        <x:v>Anexo IX</x:v>
      </x:c>
    </x:row>
    <x:row r="968" ht="34" customHeight="1">
      <x:c r="A968" s="3" t="str">
        <x:v>Julho</x:v>
      </x:c>
      <x:c r="B968" s="3" t="str">
        <x:v>O&amp;M</x:v>
      </x:c>
      <x:c r="C968" s="3" t="str">
        <x:v>PRODUÇÃO</x:v>
      </x:c>
      <x:c r="D968" s="3" t="str">
        <x:v>5025300174</x:v>
      </x:c>
      <x:c r="E968" s="9" t="str">
        <x:v>INST CHAVE FUSIVEL 34,5KV LM</x:v>
      </x:c>
      <x:c r="F968" s="3" t="str">
        <x:v>UNIDADE</x:v>
      </x:c>
      <x:c r="G968" s="10" t="n">
        <x:v>0</x:v>
      </x:c>
      <x:c r="H968" s="10" t="str">
        <x:f>IF(G968="","",G968/12)</x:f>
      </x:c>
      <x:c r="I968" s="10" t="n">
        <x:v>0</x:v>
      </x:c>
      <x:c r="J968" s="10" t="str">
        <x:f>IF(H968="","",I968-H968)</x:f>
      </x:c>
      <x:c r="K968" s="11" t="str">
        <x:f>IF(H968&gt;0,I968/H968,"")</x:f>
      </x:c>
      <x:c r="L968" s="12" t="n">
        <x:v>0</x:v>
      </x:c>
      <x:c r="M968" s="12" t="n">
        <x:v>0</x:v>
      </x:c>
      <x:c r="N968" s="12" t="n">
        <x:f>M968-L968</x:f>
        <x:v>0</x:v>
      </x:c>
      <x:c r="O968" s="3" t="str">
        <x:v>Anexo IX</x:v>
      </x:c>
    </x:row>
    <x:row r="969" ht="34" customHeight="1">
      <x:c r="A969" s="3" t="str">
        <x:v>Julho</x:v>
      </x:c>
      <x:c r="B969" s="3" t="str">
        <x:v>O&amp;M</x:v>
      </x:c>
      <x:c r="C969" s="3" t="str">
        <x:v>PRODUÇÃO</x:v>
      </x:c>
      <x:c r="D969" s="3" t="str">
        <x:v>5025300175</x:v>
      </x:c>
      <x:c r="E969" s="9" t="str">
        <x:v>RET CHAVE FUSIVEL 34,5KV LM</x:v>
      </x:c>
      <x:c r="F969" s="3" t="str">
        <x:v>UNIDADE</x:v>
      </x:c>
      <x:c r="G969" s="10" t="n">
        <x:v>0</x:v>
      </x:c>
      <x:c r="H969" s="10" t="str">
        <x:f>IF(G969="","",G969/12)</x:f>
      </x:c>
      <x:c r="I969" s="10" t="n">
        <x:v>0</x:v>
      </x:c>
      <x:c r="J969" s="10" t="str">
        <x:f>IF(H969="","",I969-H969)</x:f>
      </x:c>
      <x:c r="K969" s="11" t="str">
        <x:f>IF(H969&gt;0,I969/H969,"")</x:f>
      </x:c>
      <x:c r="L969" s="12" t="n">
        <x:v>0</x:v>
      </x:c>
      <x:c r="M969" s="12" t="n">
        <x:v>0</x:v>
      </x:c>
      <x:c r="N969" s="12" t="n">
        <x:f>M969-L969</x:f>
        <x:v>0</x:v>
      </x:c>
      <x:c r="O969" s="3" t="str">
        <x:v>Anexo IX</x:v>
      </x:c>
    </x:row>
    <x:row r="970" ht="34" customHeight="1">
      <x:c r="A970" s="3" t="str">
        <x:v>Julho</x:v>
      </x:c>
      <x:c r="B970" s="3" t="str">
        <x:v>O&amp;M</x:v>
      </x:c>
      <x:c r="C970" s="3" t="str">
        <x:v>PRODUÇÃO</x:v>
      </x:c>
      <x:c r="D970" s="3" t="str">
        <x:v>5025300178</x:v>
      </x:c>
      <x:c r="E970" s="9" t="str">
        <x:v>INST CHAVE SECCIONADORA A SECO 3F LM</x:v>
      </x:c>
      <x:c r="F970" s="3" t="str">
        <x:v>UNIDADE</x:v>
      </x:c>
      <x:c r="G970" s="10" t="n">
        <x:v>0</x:v>
      </x:c>
      <x:c r="H970" s="10" t="str">
        <x:f>IF(G970="","",G970/12)</x:f>
      </x:c>
      <x:c r="I970" s="10" t="n">
        <x:v>0</x:v>
      </x:c>
      <x:c r="J970" s="10" t="str">
        <x:f>IF(H970="","",I970-H970)</x:f>
      </x:c>
      <x:c r="K970" s="11" t="str">
        <x:f>IF(H970&gt;0,I970/H970,"")</x:f>
      </x:c>
      <x:c r="L970" s="12" t="n">
        <x:v>0</x:v>
      </x:c>
      <x:c r="M970" s="12" t="n">
        <x:v>0</x:v>
      </x:c>
      <x:c r="N970" s="12" t="n">
        <x:f>M970-L970</x:f>
        <x:v>0</x:v>
      </x:c>
      <x:c r="O970" s="3" t="str">
        <x:v>Anexo IX</x:v>
      </x:c>
    </x:row>
    <x:row r="971" ht="34" customHeight="1">
      <x:c r="A971" s="3" t="str">
        <x:v>Julho</x:v>
      </x:c>
      <x:c r="B971" s="3" t="str">
        <x:v>O&amp;M</x:v>
      </x:c>
      <x:c r="C971" s="3" t="str">
        <x:v>PRODUÇÃO</x:v>
      </x:c>
      <x:c r="D971" s="3" t="str">
        <x:v>5025300180</x:v>
      </x:c>
      <x:c r="E971" s="9" t="str">
        <x:v>INST CHAVE BY-PASS LM</x:v>
      </x:c>
      <x:c r="F971" s="3" t="str">
        <x:v>UNIDADE</x:v>
      </x:c>
      <x:c r="G971" s="10" t="n">
        <x:v>0</x:v>
      </x:c>
      <x:c r="H971" s="10" t="str">
        <x:f>IF(G971="","",G971/12)</x:f>
      </x:c>
      <x:c r="I971" s="10" t="n">
        <x:v>1</x:v>
      </x:c>
      <x:c r="J971" s="10" t="str">
        <x:f>IF(H971="","",I971-H971)</x:f>
      </x:c>
      <x:c r="K971" s="11" t="str">
        <x:f>IF(H971&gt;0,I971/H971,"")</x:f>
      </x:c>
      <x:c r="L971" s="12" t="n">
        <x:v>0</x:v>
      </x:c>
      <x:c r="M971" s="12" t="n">
        <x:v>701.54</x:v>
      </x:c>
      <x:c r="N971" s="12" t="n">
        <x:f>M971-L971</x:f>
        <x:v>701.54</x:v>
      </x:c>
      <x:c r="O971" s="3" t="str">
        <x:v>Anexo IX</x:v>
      </x:c>
    </x:row>
    <x:row r="972" ht="34" customHeight="1">
      <x:c r="A972" s="3" t="str">
        <x:v>Julho</x:v>
      </x:c>
      <x:c r="B972" s="3" t="str">
        <x:v>O&amp;M</x:v>
      </x:c>
      <x:c r="C972" s="3" t="str">
        <x:v>PRODUÇÃO</x:v>
      </x:c>
      <x:c r="D972" s="3" t="str">
        <x:v>5025300181</x:v>
      </x:c>
      <x:c r="E972" s="9" t="str">
        <x:v>RET CHAVE BY-PASS LM</x:v>
      </x:c>
      <x:c r="F972" s="3" t="str">
        <x:v>UNIDADE</x:v>
      </x:c>
      <x:c r="G972" s="10" t="n">
        <x:v>0</x:v>
      </x:c>
      <x:c r="H972" s="10" t="str">
        <x:f>IF(G972="","",G972/12)</x:f>
      </x:c>
      <x:c r="I972" s="10" t="n">
        <x:v>1</x:v>
      </x:c>
      <x:c r="J972" s="10" t="str">
        <x:f>IF(H972="","",I972-H972)</x:f>
      </x:c>
      <x:c r="K972" s="11" t="str">
        <x:f>IF(H972&gt;0,I972/H972,"")</x:f>
      </x:c>
      <x:c r="L972" s="12" t="n">
        <x:v>0</x:v>
      </x:c>
      <x:c r="M972" s="12" t="n">
        <x:v>508.18</x:v>
      </x:c>
      <x:c r="N972" s="12" t="n">
        <x:f>M972-L972</x:f>
        <x:v>508.18</x:v>
      </x:c>
      <x:c r="O972" s="3" t="str">
        <x:v>Anexo IX</x:v>
      </x:c>
    </x:row>
    <x:row r="973" ht="34" customHeight="1">
      <x:c r="A973" s="3" t="str">
        <x:v>Julho</x:v>
      </x:c>
      <x:c r="B973" s="3" t="str">
        <x:v>O&amp;M</x:v>
      </x:c>
      <x:c r="C973" s="3" t="str">
        <x:v>PRODUÇÃO</x:v>
      </x:c>
      <x:c r="D973" s="3" t="str">
        <x:v>5025300107</x:v>
      </x:c>
      <x:c r="E973" s="9" t="str">
        <x:v>INST CHAVE A OLEO LM</x:v>
      </x:c>
      <x:c r="F973" s="3" t="str">
        <x:v>UNIDADE</x:v>
      </x:c>
      <x:c r="G973" s="10" t="n">
        <x:v>0</x:v>
      </x:c>
      <x:c r="H973" s="10" t="str">
        <x:f>IF(G973="","",G973/12)</x:f>
      </x:c>
      <x:c r="I973" s="10" t="n">
        <x:v>0</x:v>
      </x:c>
      <x:c r="J973" s="10" t="str">
        <x:f>IF(H973="","",I973-H973)</x:f>
      </x:c>
      <x:c r="K973" s="11" t="str">
        <x:f>IF(H973&gt;0,I973/H973,"")</x:f>
      </x:c>
      <x:c r="L973" s="12" t="n">
        <x:v>0</x:v>
      </x:c>
      <x:c r="M973" s="12" t="n">
        <x:v>0</x:v>
      </x:c>
      <x:c r="N973" s="12" t="n">
        <x:f>M973-L973</x:f>
        <x:v>0</x:v>
      </x:c>
      <x:c r="O973" s="3" t="str">
        <x:v>Anexo IX</x:v>
      </x:c>
    </x:row>
    <x:row r="974" ht="34" customHeight="1">
      <x:c r="A974" s="3" t="str">
        <x:v>Julho</x:v>
      </x:c>
      <x:c r="B974" s="3" t="str">
        <x:v>O&amp;M</x:v>
      </x:c>
      <x:c r="C974" s="3" t="str">
        <x:v>PRODUÇÃO</x:v>
      </x:c>
      <x:c r="D974" s="3" t="str">
        <x:v>5025300108</x:v>
      </x:c>
      <x:c r="E974" s="9" t="str">
        <x:v>RET CHAVE A OLEO LM</x:v>
      </x:c>
      <x:c r="F974" s="3" t="str">
        <x:v>UNIDADE</x:v>
      </x:c>
      <x:c r="G974" s="10" t="n">
        <x:v>0</x:v>
      </x:c>
      <x:c r="H974" s="10" t="str">
        <x:f>IF(G974="","",G974/12)</x:f>
      </x:c>
      <x:c r="I974" s="10" t="n">
        <x:v>1</x:v>
      </x:c>
      <x:c r="J974" s="10" t="str">
        <x:f>IF(H974="","",I974-H974)</x:f>
      </x:c>
      <x:c r="K974" s="11" t="str">
        <x:f>IF(H974&gt;0,I974/H974,"")</x:f>
      </x:c>
      <x:c r="L974" s="12" t="n">
        <x:v>0</x:v>
      </x:c>
      <x:c r="M974" s="12" t="n">
        <x:v>364.9</x:v>
      </x:c>
      <x:c r="N974" s="12" t="n">
        <x:f>M974-L974</x:f>
        <x:v>364.9</x:v>
      </x:c>
      <x:c r="O974" s="3" t="str">
        <x:v>Anexo IX</x:v>
      </x:c>
    </x:row>
    <x:row r="975" ht="34" customHeight="1">
      <x:c r="A975" s="3" t="str">
        <x:v>Julho</x:v>
      </x:c>
      <x:c r="B975" s="3" t="str">
        <x:v>O&amp;M</x:v>
      </x:c>
      <x:c r="C975" s="3" t="str">
        <x:v>PRODUÇÃO</x:v>
      </x:c>
      <x:c r="D975" s="3" t="str">
        <x:v>5025300110</x:v>
      </x:c>
      <x:c r="E975" s="9" t="str">
        <x:v>RET ELO FUSIVEL LM</x:v>
      </x:c>
      <x:c r="F975" s="3" t="str">
        <x:v>CONJUNTO</x:v>
      </x:c>
      <x:c r="G975" s="10" t="n">
        <x:v>0</x:v>
      </x:c>
      <x:c r="H975" s="10" t="str">
        <x:f>IF(G975="","",G975/12)</x:f>
      </x:c>
      <x:c r="I975" s="10" t="n">
        <x:v>29</x:v>
      </x:c>
      <x:c r="J975" s="10" t="str">
        <x:f>IF(H975="","",I975-H975)</x:f>
      </x:c>
      <x:c r="K975" s="11" t="str">
        <x:f>IF(H975&gt;0,I975/H975,"")</x:f>
      </x:c>
      <x:c r="L975" s="12" t="n">
        <x:v>0</x:v>
      </x:c>
      <x:c r="M975" s="12" t="n">
        <x:v>7055.99</x:v>
      </x:c>
      <x:c r="N975" s="12" t="n">
        <x:f>M975-L975</x:f>
        <x:v>7055.99</x:v>
      </x:c>
      <x:c r="O975" s="3" t="str">
        <x:v>Anexo IX</x:v>
      </x:c>
    </x:row>
    <x:row r="976" ht="34" customHeight="1">
      <x:c r="A976" s="3" t="str">
        <x:v>Julho</x:v>
      </x:c>
      <x:c r="B976" s="3" t="str">
        <x:v>O&amp;M</x:v>
      </x:c>
      <x:c r="C976" s="3" t="str">
        <x:v>PRODUÇÃO</x:v>
      </x:c>
      <x:c r="D976" s="3" t="str">
        <x:v>5023000153</x:v>
      </x:c>
      <x:c r="E976" s="9" t="str">
        <x:v>INST ELO FUSIVEL C/ BY-PASS TEMP LM</x:v>
      </x:c>
      <x:c r="F976" s="3" t="str">
        <x:v>CONJUNTO</x:v>
      </x:c>
      <x:c r="G976" s="10" t="n">
        <x:v>0</x:v>
      </x:c>
      <x:c r="H976" s="10" t="str">
        <x:f>IF(G976="","",G976/12)</x:f>
      </x:c>
      <x:c r="I976" s="10" t="n">
        <x:v>0</x:v>
      </x:c>
      <x:c r="J976" s="10" t="str">
        <x:f>IF(H976="","",I976-H976)</x:f>
      </x:c>
      <x:c r="K976" s="11" t="str">
        <x:f>IF(H976&gt;0,I976/H976,"")</x:f>
      </x:c>
      <x:c r="L976" s="12" t="n">
        <x:v>0</x:v>
      </x:c>
      <x:c r="M976" s="12" t="n">
        <x:v>0</x:v>
      </x:c>
      <x:c r="N976" s="12" t="n">
        <x:f>M976-L976</x:f>
        <x:v>0</x:v>
      </x:c>
      <x:c r="O976" s="3" t="str">
        <x:v>Anexo IX</x:v>
      </x:c>
    </x:row>
    <x:row r="977" ht="34" customHeight="1">
      <x:c r="A977" s="3" t="str">
        <x:v>Julho</x:v>
      </x:c>
      <x:c r="B977" s="3" t="str">
        <x:v>O&amp;M</x:v>
      </x:c>
      <x:c r="C977" s="3" t="str">
        <x:v>PRODUÇÃO</x:v>
      </x:c>
      <x:c r="D977" s="3" t="str">
        <x:v>5023000154</x:v>
      </x:c>
      <x:c r="E977" s="9" t="str">
        <x:v>RET ELO FUSIVEL C/ BY-PASS TEMP LM</x:v>
      </x:c>
      <x:c r="F977" s="3" t="str">
        <x:v>CONJUNTO</x:v>
      </x:c>
      <x:c r="G977" s="10" t="n">
        <x:v>0</x:v>
      </x:c>
      <x:c r="H977" s="10" t="str">
        <x:f>IF(G977="","",G977/12)</x:f>
      </x:c>
      <x:c r="I977" s="10" t="n">
        <x:v>0</x:v>
      </x:c>
      <x:c r="J977" s="10" t="str">
        <x:f>IF(H977="","",I977-H977)</x:f>
      </x:c>
      <x:c r="K977" s="11" t="str">
        <x:f>IF(H977&gt;0,I977/H977,"")</x:f>
      </x:c>
      <x:c r="L977" s="12" t="n">
        <x:v>0</x:v>
      </x:c>
      <x:c r="M977" s="12" t="n">
        <x:v>0</x:v>
      </x:c>
      <x:c r="N977" s="12" t="n">
        <x:f>M977-L977</x:f>
        <x:v>0</x:v>
      </x:c>
      <x:c r="O977" s="3" t="str">
        <x:v>Anexo IX</x:v>
      </x:c>
    </x:row>
    <x:row r="978" ht="34" customHeight="1">
      <x:c r="A978" s="3" t="str">
        <x:v>Julho</x:v>
      </x:c>
      <x:c r="B978" s="3" t="str">
        <x:v>O&amp;M</x:v>
      </x:c>
      <x:c r="C978" s="3" t="str">
        <x:v>PRODUÇÃO</x:v>
      </x:c>
      <x:c r="D978" s="3" t="str">
        <x:v>5023000189</x:v>
      </x:c>
      <x:c r="E978" s="9" t="str">
        <x:v>INST SENSOR FALTA LM</x:v>
      </x:c>
      <x:c r="F978" s="3" t="str">
        <x:v>UNIDADE</x:v>
      </x:c>
      <x:c r="G978" s="10" t="n">
        <x:v>0</x:v>
      </x:c>
      <x:c r="H978" s="10" t="str">
        <x:f>IF(G978="","",G978/12)</x:f>
      </x:c>
      <x:c r="I978" s="10" t="n">
        <x:v>0</x:v>
      </x:c>
      <x:c r="J978" s="10" t="str">
        <x:f>IF(H978="","",I978-H978)</x:f>
      </x:c>
      <x:c r="K978" s="11" t="str">
        <x:f>IF(H978&gt;0,I978/H978,"")</x:f>
      </x:c>
      <x:c r="L978" s="12" t="n">
        <x:v>0</x:v>
      </x:c>
      <x:c r="M978" s="12" t="n">
        <x:v>0</x:v>
      </x:c>
      <x:c r="N978" s="12" t="n">
        <x:f>M978-L978</x:f>
        <x:v>0</x:v>
      </x:c>
      <x:c r="O978" s="3" t="str">
        <x:v>Anexo IX</x:v>
      </x:c>
    </x:row>
    <x:row r="979" ht="34" customHeight="1">
      <x:c r="A979" s="3" t="str">
        <x:v>Julho</x:v>
      </x:c>
      <x:c r="B979" s="3" t="str">
        <x:v>O&amp;M</x:v>
      </x:c>
      <x:c r="C979" s="3" t="str">
        <x:v>PRODUÇÃO</x:v>
      </x:c>
      <x:c r="D979" s="3" t="str">
        <x:v>5023000190</x:v>
      </x:c>
      <x:c r="E979" s="9" t="str">
        <x:v>RET SENSOR FALTA LM</x:v>
      </x:c>
      <x:c r="F979" s="3" t="str">
        <x:v>UNIDADE</x:v>
      </x:c>
      <x:c r="G979" s="10" t="n">
        <x:v>0</x:v>
      </x:c>
      <x:c r="H979" s="10" t="str">
        <x:f>IF(G979="","",G979/12)</x:f>
      </x:c>
      <x:c r="I979" s="10" t="n">
        <x:v>0</x:v>
      </x:c>
      <x:c r="J979" s="10" t="str">
        <x:f>IF(H979="","",I979-H979)</x:f>
      </x:c>
      <x:c r="K979" s="11" t="str">
        <x:f>IF(H979&gt;0,I979/H979,"")</x:f>
      </x:c>
      <x:c r="L979" s="12" t="n">
        <x:v>0</x:v>
      </x:c>
      <x:c r="M979" s="12" t="n">
        <x:v>0</x:v>
      </x:c>
      <x:c r="N979" s="12" t="n">
        <x:f>M979-L979</x:f>
        <x:v>0</x:v>
      </x:c>
      <x:c r="O979" s="3" t="str">
        <x:v>Anexo IX</x:v>
      </x:c>
    </x:row>
    <x:row r="980" ht="34" customHeight="1">
      <x:c r="A980" s="3" t="str">
        <x:v>Julho</x:v>
      </x:c>
      <x:c r="B980" s="3" t="str">
        <x:v>O&amp;M</x:v>
      </x:c>
      <x:c r="C980" s="3" t="str">
        <x:v>PRODUÇÃO</x:v>
      </x:c>
      <x:c r="D980" s="3" t="str">
        <x:v>5025300114</x:v>
      </x:c>
      <x:c r="E980" s="9" t="str">
        <x:v>INST ESTR CP SENSOR FALTA POSTE LM</x:v>
      </x:c>
      <x:c r="F980" s="3" t="str">
        <x:v>CONJUNTO</x:v>
      </x:c>
      <x:c r="G980" s="10" t="n">
        <x:v>0</x:v>
      </x:c>
      <x:c r="H980" s="10" t="str">
        <x:f>IF(G980="","",G980/12)</x:f>
      </x:c>
      <x:c r="I980" s="10" t="n">
        <x:v>0</x:v>
      </x:c>
      <x:c r="J980" s="10" t="str">
        <x:f>IF(H980="","",I980-H980)</x:f>
      </x:c>
      <x:c r="K980" s="11" t="str">
        <x:f>IF(H980&gt;0,I980/H980,"")</x:f>
      </x:c>
      <x:c r="L980" s="12" t="n">
        <x:v>0</x:v>
      </x:c>
      <x:c r="M980" s="12" t="n">
        <x:v>0</x:v>
      </x:c>
      <x:c r="N980" s="12" t="n">
        <x:f>M980-L980</x:f>
        <x:v>0</x:v>
      </x:c>
      <x:c r="O980" s="3" t="str">
        <x:v>Anexo IX</x:v>
      </x:c>
    </x:row>
    <x:row r="981" ht="34" customHeight="1">
      <x:c r="A981" s="3" t="str">
        <x:v>Julho</x:v>
      </x:c>
      <x:c r="B981" s="3" t="str">
        <x:v>O&amp;M</x:v>
      </x:c>
      <x:c r="C981" s="3" t="str">
        <x:v>PRODUÇÃO</x:v>
      </x:c>
      <x:c r="D981" s="3" t="str">
        <x:v>5025300115</x:v>
      </x:c>
      <x:c r="E981" s="9" t="str">
        <x:v>RET ESTR CP SENSOR FALTA POSTE LM</x:v>
      </x:c>
      <x:c r="F981" s="3" t="str">
        <x:v>CONJUNTO</x:v>
      </x:c>
      <x:c r="G981" s="10" t="n">
        <x:v>0</x:v>
      </x:c>
      <x:c r="H981" s="10" t="str">
        <x:f>IF(G981="","",G981/12)</x:f>
      </x:c>
      <x:c r="I981" s="10" t="n">
        <x:v>0</x:v>
      </x:c>
      <x:c r="J981" s="10" t="str">
        <x:f>IF(H981="","",I981-H981)</x:f>
      </x:c>
      <x:c r="K981" s="11" t="str">
        <x:f>IF(H981&gt;0,I981/H981,"")</x:f>
      </x:c>
      <x:c r="L981" s="12" t="n">
        <x:v>0</x:v>
      </x:c>
      <x:c r="M981" s="12" t="n">
        <x:v>0</x:v>
      </x:c>
      <x:c r="N981" s="12" t="n">
        <x:f>M981-L981</x:f>
        <x:v>0</x:v>
      </x:c>
      <x:c r="O981" s="3" t="str">
        <x:v>Anexo IX</x:v>
      </x:c>
    </x:row>
    <x:row r="982" ht="34" customHeight="1">
      <x:c r="A982" s="3" t="str">
        <x:v>Julho</x:v>
      </x:c>
      <x:c r="B982" s="3" t="str">
        <x:v>O&amp;M</x:v>
      </x:c>
      <x:c r="C982" s="3" t="str">
        <x:v>PRODUÇÃO</x:v>
      </x:c>
      <x:c r="D982" s="3" t="str">
        <x:v>5025300117</x:v>
      </x:c>
      <x:c r="E982" s="9" t="str">
        <x:v>RET RELIGADOR 1F POSTE LM</x:v>
      </x:c>
      <x:c r="F982" s="3" t="str">
        <x:v>UNIDADE</x:v>
      </x:c>
      <x:c r="G982" s="10" t="n">
        <x:v>0</x:v>
      </x:c>
      <x:c r="H982" s="10" t="str">
        <x:f>IF(G982="","",G982/12)</x:f>
      </x:c>
      <x:c r="I982" s="10" t="n">
        <x:v>0</x:v>
      </x:c>
      <x:c r="J982" s="10" t="str">
        <x:f>IF(H982="","",I982-H982)</x:f>
      </x:c>
      <x:c r="K982" s="11" t="str">
        <x:f>IF(H982&gt;0,I982/H982,"")</x:f>
      </x:c>
      <x:c r="L982" s="12" t="n">
        <x:v>0</x:v>
      </x:c>
      <x:c r="M982" s="12" t="n">
        <x:v>0</x:v>
      </x:c>
      <x:c r="N982" s="12" t="n">
        <x:f>M982-L982</x:f>
        <x:v>0</x:v>
      </x:c>
      <x:c r="O982" s="3" t="str">
        <x:v>Anexo IX</x:v>
      </x:c>
    </x:row>
    <x:row r="983" ht="34" customHeight="1">
      <x:c r="A983" s="3" t="str">
        <x:v>Julho</x:v>
      </x:c>
      <x:c r="B983" s="3" t="str">
        <x:v>O&amp;M</x:v>
      </x:c>
      <x:c r="C983" s="3" t="str">
        <x:v>PRODUÇÃO</x:v>
      </x:c>
      <x:c r="D983" s="3" t="str">
        <x:v>5025300118</x:v>
      </x:c>
      <x:c r="E983" s="9" t="str">
        <x:v>INST ESTR CP RELIGADOR 1F POSTE LM</x:v>
      </x:c>
      <x:c r="F983" s="3" t="str">
        <x:v>CONJUNTO</x:v>
      </x:c>
      <x:c r="G983" s="10" t="n">
        <x:v>0</x:v>
      </x:c>
      <x:c r="H983" s="10" t="str">
        <x:f>IF(G983="","",G983/12)</x:f>
      </x:c>
      <x:c r="I983" s="10" t="n">
        <x:v>0</x:v>
      </x:c>
      <x:c r="J983" s="10" t="str">
        <x:f>IF(H983="","",I983-H983)</x:f>
      </x:c>
      <x:c r="K983" s="11" t="str">
        <x:f>IF(H983&gt;0,I983/H983,"")</x:f>
      </x:c>
      <x:c r="L983" s="12" t="n">
        <x:v>0</x:v>
      </x:c>
      <x:c r="M983" s="12" t="n">
        <x:v>0</x:v>
      </x:c>
      <x:c r="N983" s="12" t="n">
        <x:f>M983-L983</x:f>
        <x:v>0</x:v>
      </x:c>
      <x:c r="O983" s="3" t="str">
        <x:v>Anexo IX</x:v>
      </x:c>
    </x:row>
    <x:row r="984" ht="34" customHeight="1">
      <x:c r="A984" s="3" t="str">
        <x:v>Julho</x:v>
      </x:c>
      <x:c r="B984" s="3" t="str">
        <x:v>O&amp;M</x:v>
      </x:c>
      <x:c r="C984" s="3" t="str">
        <x:v>PRODUÇÃO</x:v>
      </x:c>
      <x:c r="D984" s="3" t="str">
        <x:v>5025300119</x:v>
      </x:c>
      <x:c r="E984" s="9" t="str">
        <x:v>RET ESTR CP RELIGADOR 1F POSTE LM</x:v>
      </x:c>
      <x:c r="F984" s="3" t="str">
        <x:v>CONJUNTO</x:v>
      </x:c>
      <x:c r="G984" s="10" t="n">
        <x:v>0</x:v>
      </x:c>
      <x:c r="H984" s="10" t="str">
        <x:f>IF(G984="","",G984/12)</x:f>
      </x:c>
      <x:c r="I984" s="10" t="n">
        <x:v>0</x:v>
      </x:c>
      <x:c r="J984" s="10" t="str">
        <x:f>IF(H984="","",I984-H984)</x:f>
      </x:c>
      <x:c r="K984" s="11" t="str">
        <x:f>IF(H984&gt;0,I984/H984,"")</x:f>
      </x:c>
      <x:c r="L984" s="12" t="n">
        <x:v>0</x:v>
      </x:c>
      <x:c r="M984" s="12" t="n">
        <x:v>0</x:v>
      </x:c>
      <x:c r="N984" s="12" t="n">
        <x:f>M984-L984</x:f>
        <x:v>0</x:v>
      </x:c>
      <x:c r="O984" s="3" t="str">
        <x:v>Anexo IX</x:v>
      </x:c>
    </x:row>
    <x:row r="985" ht="34" customHeight="1">
      <x:c r="A985" s="3" t="str">
        <x:v>Julho</x:v>
      </x:c>
      <x:c r="B985" s="3" t="str">
        <x:v>O&amp;M</x:v>
      </x:c>
      <x:c r="C985" s="3" t="str">
        <x:v>PRODUÇÃO</x:v>
      </x:c>
      <x:c r="D985" s="3" t="str">
        <x:v>5025300227</x:v>
      </x:c>
      <x:c r="E985" s="9" t="str">
        <x:v>INST ESTR CP RELIG DIST 1F BASE C 1F LM</x:v>
      </x:c>
      <x:c r="F985" s="3" t="str">
        <x:v>CONJUNTO</x:v>
      </x:c>
      <x:c r="G985" s="10" t="n">
        <x:v>0</x:v>
      </x:c>
      <x:c r="H985" s="10" t="str">
        <x:f>IF(G985="","",G985/12)</x:f>
      </x:c>
      <x:c r="I985" s="10" t="n">
        <x:v>0</x:v>
      </x:c>
      <x:c r="J985" s="10" t="str">
        <x:f>IF(H985="","",I985-H985)</x:f>
      </x:c>
      <x:c r="K985" s="11" t="str">
        <x:f>IF(H985&gt;0,I985/H985,"")</x:f>
      </x:c>
      <x:c r="L985" s="12" t="n">
        <x:v>0</x:v>
      </x:c>
      <x:c r="M985" s="12" t="n">
        <x:v>0</x:v>
      </x:c>
      <x:c r="N985" s="12" t="n">
        <x:f>M985-L985</x:f>
        <x:v>0</x:v>
      </x:c>
      <x:c r="O985" s="3" t="str">
        <x:v>Anexo IX</x:v>
      </x:c>
    </x:row>
    <x:row r="986" ht="34" customHeight="1">
      <x:c r="A986" s="3" t="str">
        <x:v>Julho</x:v>
      </x:c>
      <x:c r="B986" s="3" t="str">
        <x:v>O&amp;M</x:v>
      </x:c>
      <x:c r="C986" s="3" t="str">
        <x:v>PRODUÇÃO</x:v>
      </x:c>
      <x:c r="D986" s="3" t="str">
        <x:v>5025300228</x:v>
      </x:c>
      <x:c r="E986" s="9" t="str">
        <x:v>RET ESTR CP RELIG DIST 1F BASE C 1F LM</x:v>
      </x:c>
      <x:c r="F986" s="3" t="str">
        <x:v>CONJUNTO</x:v>
      </x:c>
      <x:c r="G986" s="10" t="n">
        <x:v>0</x:v>
      </x:c>
      <x:c r="H986" s="10" t="str">
        <x:f>IF(G986="","",G986/12)</x:f>
      </x:c>
      <x:c r="I986" s="10" t="n">
        <x:v>0</x:v>
      </x:c>
      <x:c r="J986" s="10" t="str">
        <x:f>IF(H986="","",I986-H986)</x:f>
      </x:c>
      <x:c r="K986" s="11" t="str">
        <x:f>IF(H986&gt;0,I986/H986,"")</x:f>
      </x:c>
      <x:c r="L986" s="12" t="n">
        <x:v>0</x:v>
      </x:c>
      <x:c r="M986" s="12" t="n">
        <x:v>0</x:v>
      </x:c>
      <x:c r="N986" s="12" t="n">
        <x:f>M986-L986</x:f>
        <x:v>0</x:v>
      </x:c>
      <x:c r="O986" s="3" t="str">
        <x:v>Anexo IX</x:v>
      </x:c>
    </x:row>
    <x:row r="987" ht="34" customHeight="1">
      <x:c r="A987" s="3" t="str">
        <x:v>Julho</x:v>
      </x:c>
      <x:c r="B987" s="3" t="str">
        <x:v>O&amp;M</x:v>
      </x:c>
      <x:c r="C987" s="3" t="str">
        <x:v>PRODUÇÃO</x:v>
      </x:c>
      <x:c r="D987" s="3" t="str">
        <x:v>5025300264</x:v>
      </x:c>
      <x:c r="E987" s="9" t="str">
        <x:v>INST ESTR CP RELIG DIST 1F BASE C 2F LM</x:v>
      </x:c>
      <x:c r="F987" s="3" t="str">
        <x:v>CONJUNTO</x:v>
      </x:c>
      <x:c r="G987" s="10" t="n">
        <x:v>0</x:v>
      </x:c>
      <x:c r="H987" s="10" t="str">
        <x:f>IF(G987="","",G987/12)</x:f>
      </x:c>
      <x:c r="I987" s="10" t="n">
        <x:v>0</x:v>
      </x:c>
      <x:c r="J987" s="10" t="str">
        <x:f>IF(H987="","",I987-H987)</x:f>
      </x:c>
      <x:c r="K987" s="11" t="str">
        <x:f>IF(H987&gt;0,I987/H987,"")</x:f>
      </x:c>
      <x:c r="L987" s="12" t="n">
        <x:v>0</x:v>
      </x:c>
      <x:c r="M987" s="12" t="n">
        <x:v>0</x:v>
      </x:c>
      <x:c r="N987" s="12" t="n">
        <x:f>M987-L987</x:f>
        <x:v>0</x:v>
      </x:c>
      <x:c r="O987" s="3" t="str">
        <x:v>Anexo IX</x:v>
      </x:c>
    </x:row>
    <x:row r="988" ht="34" customHeight="1">
      <x:c r="A988" s="3" t="str">
        <x:v>Julho</x:v>
      </x:c>
      <x:c r="B988" s="3" t="str">
        <x:v>O&amp;M</x:v>
      </x:c>
      <x:c r="C988" s="3" t="str">
        <x:v>PRODUÇÃO</x:v>
      </x:c>
      <x:c r="D988" s="3" t="str">
        <x:v>5025300267</x:v>
      </x:c>
      <x:c r="E988" s="9" t="str">
        <x:v>RET ESTR CP RELIG DIST 1F BASE C 2F LM</x:v>
      </x:c>
      <x:c r="F988" s="3" t="str">
        <x:v>CONJUNTO</x:v>
      </x:c>
      <x:c r="G988" s="10" t="n">
        <x:v>0</x:v>
      </x:c>
      <x:c r="H988" s="10" t="str">
        <x:f>IF(G988="","",G988/12)</x:f>
      </x:c>
      <x:c r="I988" s="10" t="n">
        <x:v>0</x:v>
      </x:c>
      <x:c r="J988" s="10" t="str">
        <x:f>IF(H988="","",I988-H988)</x:f>
      </x:c>
      <x:c r="K988" s="11" t="str">
        <x:f>IF(H988&gt;0,I988/H988,"")</x:f>
      </x:c>
      <x:c r="L988" s="12" t="n">
        <x:v>0</x:v>
      </x:c>
      <x:c r="M988" s="12" t="n">
        <x:v>0</x:v>
      </x:c>
      <x:c r="N988" s="12" t="n">
        <x:f>M988-L988</x:f>
        <x:v>0</x:v>
      </x:c>
      <x:c r="O988" s="3" t="str">
        <x:v>Anexo IX</x:v>
      </x:c>
    </x:row>
    <x:row r="989" ht="34" customHeight="1">
      <x:c r="A989" s="3" t="str">
        <x:v>Julho</x:v>
      </x:c>
      <x:c r="B989" s="3" t="str">
        <x:v>O&amp;M</x:v>
      </x:c>
      <x:c r="C989" s="3" t="str">
        <x:v>PRODUÇÃO</x:v>
      </x:c>
      <x:c r="D989" s="3" t="str">
        <x:v>5023000155</x:v>
      </x:c>
      <x:c r="E989" s="9" t="str">
        <x:v>INST ESTR CP RELIG/SEC 3F &gt;400A ENERG LM</x:v>
      </x:c>
      <x:c r="F989" s="3" t="str">
        <x:v>CONJUNTO</x:v>
      </x:c>
      <x:c r="G989" s="10" t="n">
        <x:v>0</x:v>
      </x:c>
      <x:c r="H989" s="10" t="str">
        <x:f>IF(G989="","",G989/12)</x:f>
      </x:c>
      <x:c r="I989" s="10" t="n">
        <x:v>1</x:v>
      </x:c>
      <x:c r="J989" s="10" t="str">
        <x:f>IF(H989="","",I989-H989)</x:f>
      </x:c>
      <x:c r="K989" s="11" t="str">
        <x:f>IF(H989&gt;0,I989/H989,"")</x:f>
      </x:c>
      <x:c r="L989" s="12" t="n">
        <x:v>0</x:v>
      </x:c>
      <x:c r="M989" s="12" t="n">
        <x:v>1971.73</x:v>
      </x:c>
      <x:c r="N989" s="12" t="n">
        <x:f>M989-L989</x:f>
        <x:v>1971.73</x:v>
      </x:c>
      <x:c r="O989" s="3" t="str">
        <x:v>Anexo IX</x:v>
      </x:c>
    </x:row>
    <x:row r="990" ht="34" customHeight="1">
      <x:c r="A990" s="3" t="str">
        <x:v>Julho</x:v>
      </x:c>
      <x:c r="B990" s="3" t="str">
        <x:v>O&amp;M</x:v>
      </x:c>
      <x:c r="C990" s="3" t="str">
        <x:v>PRODUÇÃO</x:v>
      </x:c>
      <x:c r="D990" s="3" t="str">
        <x:v>5023000156</x:v>
      </x:c>
      <x:c r="E990" s="9" t="str">
        <x:v>RET ESTR CP RELIG/SEC 3F &gt;400A ENERG LM</x:v>
      </x:c>
      <x:c r="F990" s="3" t="str">
        <x:v>CONJUNTO</x:v>
      </x:c>
      <x:c r="G990" s="10" t="n">
        <x:v>0</x:v>
      </x:c>
      <x:c r="H990" s="10" t="str">
        <x:f>IF(G990="","",G990/12)</x:f>
      </x:c>
      <x:c r="I990" s="10" t="n">
        <x:v>0</x:v>
      </x:c>
      <x:c r="J990" s="10" t="str">
        <x:f>IF(H990="","",I990-H990)</x:f>
      </x:c>
      <x:c r="K990" s="11" t="str">
        <x:f>IF(H990&gt;0,I990/H990,"")</x:f>
      </x:c>
      <x:c r="L990" s="12" t="n">
        <x:v>0</x:v>
      </x:c>
      <x:c r="M990" s="12" t="n">
        <x:v>0</x:v>
      </x:c>
      <x:c r="N990" s="12" t="n">
        <x:f>M990-L990</x:f>
        <x:v>0</x:v>
      </x:c>
      <x:c r="O990" s="3" t="str">
        <x:v>Anexo IX</x:v>
      </x:c>
    </x:row>
    <x:row r="991" ht="34" customHeight="1">
      <x:c r="A991" s="3" t="str">
        <x:v>Julho</x:v>
      </x:c>
      <x:c r="B991" s="3" t="str">
        <x:v>O&amp;M</x:v>
      </x:c>
      <x:c r="C991" s="3" t="str">
        <x:v>PRODUÇÃO</x:v>
      </x:c>
      <x:c r="D991" s="3" t="str">
        <x:v>5023000157</x:v>
      </x:c>
      <x:c r="E991" s="9" t="str">
        <x:v>INST ESTR CP RELIGADOR/SEC 3F &lt;=400A LM</x:v>
      </x:c>
      <x:c r="F991" s="3" t="str">
        <x:v>CONJUNTO</x:v>
      </x:c>
      <x:c r="G991" s="10" t="n">
        <x:v>0</x:v>
      </x:c>
      <x:c r="H991" s="10" t="str">
        <x:f>IF(G991="","",G991/12)</x:f>
      </x:c>
      <x:c r="I991" s="10" t="n">
        <x:v>0</x:v>
      </x:c>
      <x:c r="J991" s="10" t="str">
        <x:f>IF(H991="","",I991-H991)</x:f>
      </x:c>
      <x:c r="K991" s="11" t="str">
        <x:f>IF(H991&gt;0,I991/H991,"")</x:f>
      </x:c>
      <x:c r="L991" s="12" t="n">
        <x:v>0</x:v>
      </x:c>
      <x:c r="M991" s="12" t="n">
        <x:v>0</x:v>
      </x:c>
      <x:c r="N991" s="12" t="n">
        <x:f>M991-L991</x:f>
        <x:v>0</x:v>
      </x:c>
      <x:c r="O991" s="3" t="str">
        <x:v>Anexo IX</x:v>
      </x:c>
    </x:row>
    <x:row r="992" ht="34" customHeight="1">
      <x:c r="A992" s="3" t="str">
        <x:v>Julho</x:v>
      </x:c>
      <x:c r="B992" s="3" t="str">
        <x:v>O&amp;M</x:v>
      </x:c>
      <x:c r="C992" s="3" t="str">
        <x:v>PRODUÇÃO</x:v>
      </x:c>
      <x:c r="D992" s="3" t="str">
        <x:v>5023000158</x:v>
      </x:c>
      <x:c r="E992" s="9" t="str">
        <x:v>RET ESTR CP RELIGADOR/SEC 3F &lt;=400A LM</x:v>
      </x:c>
      <x:c r="F992" s="3" t="str">
        <x:v>CONJUNTO</x:v>
      </x:c>
      <x:c r="G992" s="10" t="n">
        <x:v>0</x:v>
      </x:c>
      <x:c r="H992" s="10" t="str">
        <x:f>IF(G992="","",G992/12)</x:f>
      </x:c>
      <x:c r="I992" s="10" t="n">
        <x:v>0</x:v>
      </x:c>
      <x:c r="J992" s="10" t="str">
        <x:f>IF(H992="","",I992-H992)</x:f>
      </x:c>
      <x:c r="K992" s="11" t="str">
        <x:f>IF(H992&gt;0,I992/H992,"")</x:f>
      </x:c>
      <x:c r="L992" s="12" t="n">
        <x:v>0</x:v>
      </x:c>
      <x:c r="M992" s="12" t="n">
        <x:v>0</x:v>
      </x:c>
      <x:c r="N992" s="12" t="n">
        <x:f>M992-L992</x:f>
        <x:v>0</x:v>
      </x:c>
      <x:c r="O992" s="3" t="str">
        <x:v>Anexo IX</x:v>
      </x:c>
    </x:row>
    <x:row r="993" ht="34" customHeight="1">
      <x:c r="A993" s="3" t="str">
        <x:v>Julho</x:v>
      </x:c>
      <x:c r="B993" s="3" t="str">
        <x:v>O&amp;M</x:v>
      </x:c>
      <x:c r="C993" s="3" t="str">
        <x:v>PRODUÇÃO</x:v>
      </x:c>
      <x:c r="D993" s="3" t="str">
        <x:v>5023000188</x:v>
      </x:c>
      <x:c r="E993" s="9" t="str">
        <x:v>INST REGULADOR TENSAO 1F POSTE LM</x:v>
      </x:c>
      <x:c r="F993" s="3" t="str">
        <x:v>UNIDADE</x:v>
      </x:c>
      <x:c r="G993" s="10" t="n">
        <x:v>0</x:v>
      </x:c>
      <x:c r="H993" s="10" t="str">
        <x:f>IF(G993="","",G993/12)</x:f>
      </x:c>
      <x:c r="I993" s="10" t="n">
        <x:v>1</x:v>
      </x:c>
      <x:c r="J993" s="10" t="str">
        <x:f>IF(H993="","",I993-H993)</x:f>
      </x:c>
      <x:c r="K993" s="11" t="str">
        <x:f>IF(H993&gt;0,I993/H993,"")</x:f>
      </x:c>
      <x:c r="L993" s="12" t="n">
        <x:v>0</x:v>
      </x:c>
      <x:c r="M993" s="12" t="n">
        <x:v>1511.66</x:v>
      </x:c>
      <x:c r="N993" s="12" t="n">
        <x:f>M993-L993</x:f>
        <x:v>1511.66</x:v>
      </x:c>
      <x:c r="O993" s="3" t="str">
        <x:v>Anexo IX</x:v>
      </x:c>
    </x:row>
    <x:row r="994" ht="34" customHeight="1">
      <x:c r="A994" s="3" t="str">
        <x:v>Julho</x:v>
      </x:c>
      <x:c r="B994" s="3" t="str">
        <x:v>O&amp;M</x:v>
      </x:c>
      <x:c r="C994" s="3" t="str">
        <x:v>PRODUÇÃO</x:v>
      </x:c>
      <x:c r="D994" s="3" t="str">
        <x:v>5023000187</x:v>
      </x:c>
      <x:c r="E994" s="9" t="str">
        <x:v>RET REGULADOR TENSAO POSTE 1F LM</x:v>
      </x:c>
      <x:c r="F994" s="3" t="str">
        <x:v>UNIDADE</x:v>
      </x:c>
      <x:c r="G994" s="10" t="n">
        <x:v>0</x:v>
      </x:c>
      <x:c r="H994" s="10" t="str">
        <x:f>IF(G994="","",G994/12)</x:f>
      </x:c>
      <x:c r="I994" s="10" t="n">
        <x:v>1</x:v>
      </x:c>
      <x:c r="J994" s="10" t="str">
        <x:f>IF(H994="","",I994-H994)</x:f>
      </x:c>
      <x:c r="K994" s="11" t="str">
        <x:f>IF(H994&gt;0,I994/H994,"")</x:f>
      </x:c>
      <x:c r="L994" s="12" t="n">
        <x:v>0</x:v>
      </x:c>
      <x:c r="M994" s="12" t="n">
        <x:v>1183.04</x:v>
      </x:c>
      <x:c r="N994" s="12" t="n">
        <x:f>M994-L994</x:f>
        <x:v>1183.04</x:v>
      </x:c>
      <x:c r="O994" s="3" t="str">
        <x:v>Anexo IX</x:v>
      </x:c>
    </x:row>
    <x:row r="995" ht="34" customHeight="1">
      <x:c r="A995" s="3" t="str">
        <x:v>Julho</x:v>
      </x:c>
      <x:c r="B995" s="3" t="str">
        <x:v>O&amp;M</x:v>
      </x:c>
      <x:c r="C995" s="3" t="str">
        <x:v>PRODUÇÃO</x:v>
      </x:c>
      <x:c r="D995" s="3" t="str">
        <x:v>5023000167</x:v>
      </x:c>
      <x:c r="E995" s="9" t="str">
        <x:v>INST ESTR CP BCO REGUL 3F PLAT S/ATER LM</x:v>
      </x:c>
      <x:c r="F995" s="3" t="str">
        <x:v>CONJUNTO</x:v>
      </x:c>
      <x:c r="G995" s="10" t="n">
        <x:v>0</x:v>
      </x:c>
      <x:c r="H995" s="10" t="str">
        <x:f>IF(G995="","",G995/12)</x:f>
      </x:c>
      <x:c r="I995" s="10" t="n">
        <x:v>0</x:v>
      </x:c>
      <x:c r="J995" s="10" t="str">
        <x:f>IF(H995="","",I995-H995)</x:f>
      </x:c>
      <x:c r="K995" s="11" t="str">
        <x:f>IF(H995&gt;0,I995/H995,"")</x:f>
      </x:c>
      <x:c r="L995" s="12" t="n">
        <x:v>0</x:v>
      </x:c>
      <x:c r="M995" s="12" t="n">
        <x:v>0</x:v>
      </x:c>
      <x:c r="N995" s="12" t="n">
        <x:f>M995-L995</x:f>
        <x:v>0</x:v>
      </x:c>
      <x:c r="O995" s="3" t="str">
        <x:v>Anexo IX</x:v>
      </x:c>
    </x:row>
    <x:row r="996" ht="34" customHeight="1">
      <x:c r="A996" s="3" t="str">
        <x:v>Julho</x:v>
      </x:c>
      <x:c r="B996" s="3" t="str">
        <x:v>O&amp;M</x:v>
      </x:c>
      <x:c r="C996" s="3" t="str">
        <x:v>PRODUÇÃO</x:v>
      </x:c>
      <x:c r="D996" s="3" t="str">
        <x:v>5025300127</x:v>
      </x:c>
      <x:c r="E996" s="9" t="str">
        <x:v>RET ESTR CP BCO REGUL 3F PLAT LM</x:v>
      </x:c>
      <x:c r="F996" s="3" t="str">
        <x:v>CONJUNTO</x:v>
      </x:c>
      <x:c r="G996" s="10" t="n">
        <x:v>0</x:v>
      </x:c>
      <x:c r="H996" s="10" t="str">
        <x:f>IF(G996="","",G996/12)</x:f>
      </x:c>
      <x:c r="I996" s="10" t="n">
        <x:v>0</x:v>
      </x:c>
      <x:c r="J996" s="10" t="str">
        <x:f>IF(H996="","",I996-H996)</x:f>
      </x:c>
      <x:c r="K996" s="11" t="str">
        <x:f>IF(H996&gt;0,I996/H996,"")</x:f>
      </x:c>
      <x:c r="L996" s="12" t="n">
        <x:v>0</x:v>
      </x:c>
      <x:c r="M996" s="12" t="n">
        <x:v>0</x:v>
      </x:c>
      <x:c r="N996" s="12" t="n">
        <x:f>M996-L996</x:f>
        <x:v>0</x:v>
      </x:c>
      <x:c r="O996" s="3" t="str">
        <x:v>Anexo IX</x:v>
      </x:c>
    </x:row>
    <x:row r="997" ht="34" customHeight="1">
      <x:c r="A997" s="3" t="str">
        <x:v>Julho</x:v>
      </x:c>
      <x:c r="B997" s="3" t="str">
        <x:v>O&amp;M</x:v>
      </x:c>
      <x:c r="C997" s="3" t="str">
        <x:v>PRODUÇÃO</x:v>
      </x:c>
      <x:c r="D997" s="3" t="str">
        <x:v>5025300128</x:v>
      </x:c>
      <x:c r="E997" s="9" t="str">
        <x:v>INST ESTR CP BCO REGUL 3F POST C/ATER LM</x:v>
      </x:c>
      <x:c r="F997" s="3" t="str">
        <x:v>CONJUNTO</x:v>
      </x:c>
      <x:c r="G997" s="10" t="n">
        <x:v>0</x:v>
      </x:c>
      <x:c r="H997" s="10" t="str">
        <x:f>IF(G997="","",G997/12)</x:f>
      </x:c>
      <x:c r="I997" s="10" t="n">
        <x:v>0</x:v>
      </x:c>
      <x:c r="J997" s="10" t="str">
        <x:f>IF(H997="","",I997-H997)</x:f>
      </x:c>
      <x:c r="K997" s="11" t="str">
        <x:f>IF(H997&gt;0,I997/H997,"")</x:f>
      </x:c>
      <x:c r="L997" s="12" t="n">
        <x:v>0</x:v>
      </x:c>
      <x:c r="M997" s="12" t="n">
        <x:v>0</x:v>
      </x:c>
      <x:c r="N997" s="12" t="n">
        <x:f>M997-L997</x:f>
        <x:v>0</x:v>
      </x:c>
      <x:c r="O997" s="3" t="str">
        <x:v>Anexo IX</x:v>
      </x:c>
    </x:row>
    <x:row r="998" ht="34" customHeight="1">
      <x:c r="A998" s="3" t="str">
        <x:v>Julho</x:v>
      </x:c>
      <x:c r="B998" s="3" t="str">
        <x:v>O&amp;M</x:v>
      </x:c>
      <x:c r="C998" s="3" t="str">
        <x:v>PRODUÇÃO</x:v>
      </x:c>
      <x:c r="D998" s="3" t="str">
        <x:v>5023000168</x:v>
      </x:c>
      <x:c r="E998" s="9" t="str">
        <x:v>INST ESTR CP BCO REGUL 3F POST S/ATER LM</x:v>
      </x:c>
      <x:c r="F998" s="3" t="str">
        <x:v>CONJUNTO</x:v>
      </x:c>
      <x:c r="G998" s="10" t="n">
        <x:v>0</x:v>
      </x:c>
      <x:c r="H998" s="10" t="str">
        <x:f>IF(G998="","",G998/12)</x:f>
      </x:c>
      <x:c r="I998" s="10" t="n">
        <x:v>0</x:v>
      </x:c>
      <x:c r="J998" s="10" t="str">
        <x:f>IF(H998="","",I998-H998)</x:f>
      </x:c>
      <x:c r="K998" s="11" t="str">
        <x:f>IF(H998&gt;0,I998/H998,"")</x:f>
      </x:c>
      <x:c r="L998" s="12" t="n">
        <x:v>0</x:v>
      </x:c>
      <x:c r="M998" s="12" t="n">
        <x:v>0</x:v>
      </x:c>
      <x:c r="N998" s="12" t="n">
        <x:f>M998-L998</x:f>
        <x:v>0</x:v>
      </x:c>
      <x:c r="O998" s="3" t="str">
        <x:v>Anexo IX</x:v>
      </x:c>
    </x:row>
    <x:row r="999" ht="34" customHeight="1">
      <x:c r="A999" s="3" t="str">
        <x:v>Julho</x:v>
      </x:c>
      <x:c r="B999" s="3" t="str">
        <x:v>O&amp;M</x:v>
      </x:c>
      <x:c r="C999" s="3" t="str">
        <x:v>PRODUÇÃO</x:v>
      </x:c>
      <x:c r="D999" s="3" t="str">
        <x:v>5033000313</x:v>
      </x:c>
      <x:c r="E999" s="9" t="str">
        <x:v>RET ESTR CP BCO REGUL 3F POST LM</x:v>
      </x:c>
      <x:c r="F999" s="3" t="str">
        <x:v>CONJUNTO</x:v>
      </x:c>
      <x:c r="G999" s="10" t="n">
        <x:v>0</x:v>
      </x:c>
      <x:c r="H999" s="10" t="str">
        <x:f>IF(G999="","",G999/12)</x:f>
      </x:c>
      <x:c r="I999" s="10" t="n">
        <x:v>0</x:v>
      </x:c>
      <x:c r="J999" s="10" t="str">
        <x:f>IF(H999="","",I999-H999)</x:f>
      </x:c>
      <x:c r="K999" s="11" t="str">
        <x:f>IF(H999&gt;0,I999/H999,"")</x:f>
      </x:c>
      <x:c r="L999" s="12" t="n">
        <x:v>0</x:v>
      </x:c>
      <x:c r="M999" s="12" t="n">
        <x:v>0</x:v>
      </x:c>
      <x:c r="N999" s="12" t="n">
        <x:f>M999-L999</x:f>
        <x:v>0</x:v>
      </x:c>
      <x:c r="O999" s="3" t="str">
        <x:v>Anexo IX</x:v>
      </x:c>
    </x:row>
    <x:row r="1000" ht="34" customHeight="1">
      <x:c r="A1000" s="3" t="str">
        <x:v>Julho</x:v>
      </x:c>
      <x:c r="B1000" s="3" t="str">
        <x:v>O&amp;M</x:v>
      </x:c>
      <x:c r="C1000" s="3" t="str">
        <x:v>PRODUÇÃO</x:v>
      </x:c>
      <x:c r="D1000" s="3" t="str">
        <x:v>5023000159</x:v>
      </x:c>
      <x:c r="E1000" s="9" t="str">
        <x:v>INST ESTR CP BCO REGUL 1F POST S/ATER LM</x:v>
      </x:c>
      <x:c r="F1000" s="3" t="str">
        <x:v>CONJUNTO</x:v>
      </x:c>
      <x:c r="G1000" s="10" t="n">
        <x:v>0</x:v>
      </x:c>
      <x:c r="H1000" s="10" t="str">
        <x:f>IF(G1000="","",G1000/12)</x:f>
      </x:c>
      <x:c r="I1000" s="10" t="n">
        <x:v>0</x:v>
      </x:c>
      <x:c r="J1000" s="10" t="str">
        <x:f>IF(H1000="","",I1000-H1000)</x:f>
      </x:c>
      <x:c r="K1000" s="11" t="str">
        <x:f>IF(H1000&gt;0,I1000/H1000,"")</x:f>
      </x:c>
      <x:c r="L1000" s="12" t="n">
        <x:v>0</x:v>
      </x:c>
      <x:c r="M1000" s="12" t="n">
        <x:v>0</x:v>
      </x:c>
      <x:c r="N1000" s="12" t="n">
        <x:f>M1000-L1000</x:f>
        <x:v>0</x:v>
      </x:c>
      <x:c r="O1000" s="3" t="str">
        <x:v>Anexo IX</x:v>
      </x:c>
    </x:row>
    <x:row r="1001" ht="34" customHeight="1">
      <x:c r="A1001" s="3" t="str">
        <x:v>Julho</x:v>
      </x:c>
      <x:c r="B1001" s="3" t="str">
        <x:v>O&amp;M</x:v>
      </x:c>
      <x:c r="C1001" s="3" t="str">
        <x:v>PRODUÇÃO</x:v>
      </x:c>
      <x:c r="D1001" s="3" t="str">
        <x:v>5023000160</x:v>
      </x:c>
      <x:c r="E1001" s="9" t="str">
        <x:v>RET ESTR CP BCO REGUL 1F POST LM</x:v>
      </x:c>
      <x:c r="F1001" s="3" t="str">
        <x:v>CONJUNTO</x:v>
      </x:c>
      <x:c r="G1001" s="10" t="n">
        <x:v>0</x:v>
      </x:c>
      <x:c r="H1001" s="10" t="str">
        <x:f>IF(G1001="","",G1001/12)</x:f>
      </x:c>
      <x:c r="I1001" s="10" t="n">
        <x:v>0</x:v>
      </x:c>
      <x:c r="J1001" s="10" t="str">
        <x:f>IF(H1001="","",I1001-H1001)</x:f>
      </x:c>
      <x:c r="K1001" s="11" t="str">
        <x:f>IF(H1001&gt;0,I1001/H1001,"")</x:f>
      </x:c>
      <x:c r="L1001" s="12" t="n">
        <x:v>0</x:v>
      </x:c>
      <x:c r="M1001" s="12" t="n">
        <x:v>0</x:v>
      </x:c>
      <x:c r="N1001" s="12" t="n">
        <x:f>M1001-L1001</x:f>
        <x:v>0</x:v>
      </x:c>
      <x:c r="O1001" s="3" t="str">
        <x:v>Anexo IX</x:v>
      </x:c>
    </x:row>
    <x:row r="1002" ht="34" customHeight="1">
      <x:c r="A1002" s="3" t="str">
        <x:v>Julho</x:v>
      </x:c>
      <x:c r="B1002" s="3" t="str">
        <x:v>O&amp;M</x:v>
      </x:c>
      <x:c r="C1002" s="3" t="str">
        <x:v>PRODUÇÃO</x:v>
      </x:c>
      <x:c r="D1002" s="3" t="str">
        <x:v>5025300129</x:v>
      </x:c>
      <x:c r="E1002" s="9" t="str">
        <x:v>INST CELULA BCO CAPACITOR LM</x:v>
      </x:c>
      <x:c r="F1002" s="3" t="str">
        <x:v>UNIDADE</x:v>
      </x:c>
      <x:c r="G1002" s="10" t="n">
        <x:v>0</x:v>
      </x:c>
      <x:c r="H1002" s="10" t="str">
        <x:f>IF(G1002="","",G1002/12)</x:f>
      </x:c>
      <x:c r="I1002" s="10" t="n">
        <x:v>0</x:v>
      </x:c>
      <x:c r="J1002" s="10" t="str">
        <x:f>IF(H1002="","",I1002-H1002)</x:f>
      </x:c>
      <x:c r="K1002" s="11" t="str">
        <x:f>IF(H1002&gt;0,I1002/H1002,"")</x:f>
      </x:c>
      <x:c r="L1002" s="12" t="n">
        <x:v>0</x:v>
      </x:c>
      <x:c r="M1002" s="12" t="n">
        <x:v>0</x:v>
      </x:c>
      <x:c r="N1002" s="12" t="n">
        <x:f>M1002-L1002</x:f>
        <x:v>0</x:v>
      </x:c>
      <x:c r="O1002" s="3" t="str">
        <x:v>Anexo IX</x:v>
      </x:c>
    </x:row>
    <x:row r="1003" ht="34" customHeight="1">
      <x:c r="A1003" s="3" t="str">
        <x:v>Julho</x:v>
      </x:c>
      <x:c r="B1003" s="3" t="str">
        <x:v>O&amp;M</x:v>
      </x:c>
      <x:c r="C1003" s="3" t="str">
        <x:v>PRODUÇÃO</x:v>
      </x:c>
      <x:c r="D1003" s="3" t="str">
        <x:v>5025300130</x:v>
      </x:c>
      <x:c r="E1003" s="9" t="str">
        <x:v>RET CELULA BCO CAPACITOR LM</x:v>
      </x:c>
      <x:c r="F1003" s="3" t="str">
        <x:v>UNIDADE</x:v>
      </x:c>
      <x:c r="G1003" s="10" t="n">
        <x:v>0</x:v>
      </x:c>
      <x:c r="H1003" s="10" t="str">
        <x:f>IF(G1003="","",G1003/12)</x:f>
      </x:c>
      <x:c r="I1003" s="10" t="n">
        <x:v>0</x:v>
      </x:c>
      <x:c r="J1003" s="10" t="str">
        <x:f>IF(H1003="","",I1003-H1003)</x:f>
      </x:c>
      <x:c r="K1003" s="11" t="str">
        <x:f>IF(H1003&gt;0,I1003/H1003,"")</x:f>
      </x:c>
      <x:c r="L1003" s="12" t="n">
        <x:v>0</x:v>
      </x:c>
      <x:c r="M1003" s="12" t="n">
        <x:v>0</x:v>
      </x:c>
      <x:c r="N1003" s="12" t="n">
        <x:f>M1003-L1003</x:f>
        <x:v>0</x:v>
      </x:c>
      <x:c r="O1003" s="3" t="str">
        <x:v>Anexo IX</x:v>
      </x:c>
    </x:row>
    <x:row r="1004" ht="34" customHeight="1">
      <x:c r="A1004" s="3" t="str">
        <x:v>Julho</x:v>
      </x:c>
      <x:c r="B1004" s="3" t="str">
        <x:v>O&amp;M</x:v>
      </x:c>
      <x:c r="C1004" s="3" t="str">
        <x:v>PRODUÇÃO</x:v>
      </x:c>
      <x:c r="D1004" s="3" t="str">
        <x:v>5025300131</x:v>
      </x:c>
      <x:c r="E1004" s="9" t="str">
        <x:v>INST ESTR CP BCO CAPACITOR FIXO LM</x:v>
      </x:c>
      <x:c r="F1004" s="3" t="str">
        <x:v>CONJUNTO</x:v>
      </x:c>
      <x:c r="G1004" s="10" t="n">
        <x:v>0</x:v>
      </x:c>
      <x:c r="H1004" s="10" t="str">
        <x:f>IF(G1004="","",G1004/12)</x:f>
      </x:c>
      <x:c r="I1004" s="10" t="n">
        <x:v>0</x:v>
      </x:c>
      <x:c r="J1004" s="10" t="str">
        <x:f>IF(H1004="","",I1004-H1004)</x:f>
      </x:c>
      <x:c r="K1004" s="11" t="str">
        <x:f>IF(H1004&gt;0,I1004/H1004,"")</x:f>
      </x:c>
      <x:c r="L1004" s="12" t="n">
        <x:v>0</x:v>
      </x:c>
      <x:c r="M1004" s="12" t="n">
        <x:v>0</x:v>
      </x:c>
      <x:c r="N1004" s="12" t="n">
        <x:f>M1004-L1004</x:f>
        <x:v>0</x:v>
      </x:c>
      <x:c r="O1004" s="3" t="str">
        <x:v>Anexo IX</x:v>
      </x:c>
    </x:row>
    <x:row r="1005" ht="34" customHeight="1">
      <x:c r="A1005" s="3" t="str">
        <x:v>Julho</x:v>
      </x:c>
      <x:c r="B1005" s="3" t="str">
        <x:v>O&amp;M</x:v>
      </x:c>
      <x:c r="C1005" s="3" t="str">
        <x:v>PRODUÇÃO</x:v>
      </x:c>
      <x:c r="D1005" s="3" t="str">
        <x:v>5025300133</x:v>
      </x:c>
      <x:c r="E1005" s="9" t="str">
        <x:v>INST ESTR CP BCO CAPACITOR AUTOMATICO LM</x:v>
      </x:c>
      <x:c r="F1005" s="3" t="str">
        <x:v>CONJUNTO</x:v>
      </x:c>
      <x:c r="G1005" s="10" t="n">
        <x:v>0</x:v>
      </x:c>
      <x:c r="H1005" s="10" t="str">
        <x:f>IF(G1005="","",G1005/12)</x:f>
      </x:c>
      <x:c r="I1005" s="10" t="n">
        <x:v>0</x:v>
      </x:c>
      <x:c r="J1005" s="10" t="str">
        <x:f>IF(H1005="","",I1005-H1005)</x:f>
      </x:c>
      <x:c r="K1005" s="11" t="str">
        <x:f>IF(H1005&gt;0,I1005/H1005,"")</x:f>
      </x:c>
      <x:c r="L1005" s="12" t="n">
        <x:v>0</x:v>
      </x:c>
      <x:c r="M1005" s="12" t="n">
        <x:v>0</x:v>
      </x:c>
      <x:c r="N1005" s="12" t="n">
        <x:f>M1005-L1005</x:f>
        <x:v>0</x:v>
      </x:c>
      <x:c r="O1005" s="3" t="str">
        <x:v>Anexo IX</x:v>
      </x:c>
    </x:row>
    <x:row r="1006" ht="34" customHeight="1">
      <x:c r="A1006" s="3" t="str">
        <x:v>Julho</x:v>
      </x:c>
      <x:c r="B1006" s="3" t="str">
        <x:v>O&amp;M</x:v>
      </x:c>
      <x:c r="C1006" s="3" t="str">
        <x:v>PRODUÇÃO</x:v>
      </x:c>
      <x:c r="D1006" s="3" t="str">
        <x:v>5025300134</x:v>
      </x:c>
      <x:c r="E1006" s="9" t="str">
        <x:v>RET ESTR CP BCO CAPACITOR AUTOMATICO LM</x:v>
      </x:c>
      <x:c r="F1006" s="3" t="str">
        <x:v>CONJUNTO</x:v>
      </x:c>
      <x:c r="G1006" s="10" t="n">
        <x:v>0</x:v>
      </x:c>
      <x:c r="H1006" s="10" t="str">
        <x:f>IF(G1006="","",G1006/12)</x:f>
      </x:c>
      <x:c r="I1006" s="10" t="n">
        <x:v>0</x:v>
      </x:c>
      <x:c r="J1006" s="10" t="str">
        <x:f>IF(H1006="","",I1006-H1006)</x:f>
      </x:c>
      <x:c r="K1006" s="11" t="str">
        <x:f>IF(H1006&gt;0,I1006/H1006,"")</x:f>
      </x:c>
      <x:c r="L1006" s="12" t="n">
        <x:v>0</x:v>
      </x:c>
      <x:c r="M1006" s="12" t="n">
        <x:v>0</x:v>
      </x:c>
      <x:c r="N1006" s="12" t="n">
        <x:f>M1006-L1006</x:f>
        <x:v>0</x:v>
      </x:c>
      <x:c r="O1006" s="3" t="str">
        <x:v>Anexo IX</x:v>
      </x:c>
    </x:row>
    <x:row r="1007" ht="34" customHeight="1">
      <x:c r="A1007" s="3" t="str">
        <x:v>Julho</x:v>
      </x:c>
      <x:c r="B1007" s="3" t="str">
        <x:v>O&amp;M</x:v>
      </x:c>
      <x:c r="C1007" s="3" t="str">
        <x:v>PRODUÇÃO</x:v>
      </x:c>
      <x:c r="D1007" s="3" t="str">
        <x:v>5025300135</x:v>
      </x:c>
      <x:c r="E1007" s="9" t="str">
        <x:v>INST REATOR POSTE/PLATAF LM</x:v>
      </x:c>
      <x:c r="F1007" s="3" t="str">
        <x:v>UNIDADE</x:v>
      </x:c>
      <x:c r="G1007" s="10" t="n">
        <x:v>0</x:v>
      </x:c>
      <x:c r="H1007" s="10" t="str">
        <x:f>IF(G1007="","",G1007/12)</x:f>
      </x:c>
      <x:c r="I1007" s="10" t="n">
        <x:v>0</x:v>
      </x:c>
      <x:c r="J1007" s="10" t="str">
        <x:f>IF(H1007="","",I1007-H1007)</x:f>
      </x:c>
      <x:c r="K1007" s="11" t="str">
        <x:f>IF(H1007&gt;0,I1007/H1007,"")</x:f>
      </x:c>
      <x:c r="L1007" s="12" t="n">
        <x:v>0</x:v>
      </x:c>
      <x:c r="M1007" s="12" t="n">
        <x:v>0</x:v>
      </x:c>
      <x:c r="N1007" s="12" t="n">
        <x:f>M1007-L1007</x:f>
        <x:v>0</x:v>
      </x:c>
      <x:c r="O1007" s="3" t="str">
        <x:v>Anexo IX</x:v>
      </x:c>
    </x:row>
    <x:row r="1008" ht="34" customHeight="1">
      <x:c r="A1008" s="3" t="str">
        <x:v>Julho</x:v>
      </x:c>
      <x:c r="B1008" s="3" t="str">
        <x:v>O&amp;M</x:v>
      </x:c>
      <x:c r="C1008" s="3" t="str">
        <x:v>PRODUÇÃO</x:v>
      </x:c>
      <x:c r="D1008" s="3" t="str">
        <x:v>5025300136</x:v>
      </x:c>
      <x:c r="E1008" s="9" t="str">
        <x:v>RET REATOR POSTE/PLATAF LM</x:v>
      </x:c>
      <x:c r="F1008" s="3" t="str">
        <x:v>UNIDADE</x:v>
      </x:c>
      <x:c r="G1008" s="10" t="n">
        <x:v>0</x:v>
      </x:c>
      <x:c r="H1008" s="10" t="str">
        <x:f>IF(G1008="","",G1008/12)</x:f>
      </x:c>
      <x:c r="I1008" s="10" t="n">
        <x:v>0</x:v>
      </x:c>
      <x:c r="J1008" s="10" t="str">
        <x:f>IF(H1008="","",I1008-H1008)</x:f>
      </x:c>
      <x:c r="K1008" s="11" t="str">
        <x:f>IF(H1008&gt;0,I1008/H1008,"")</x:f>
      </x:c>
      <x:c r="L1008" s="12" t="n">
        <x:v>0</x:v>
      </x:c>
      <x:c r="M1008" s="12" t="n">
        <x:v>0</x:v>
      </x:c>
      <x:c r="N1008" s="12" t="n">
        <x:f>M1008-L1008</x:f>
        <x:v>0</x:v>
      </x:c>
      <x:c r="O1008" s="3" t="str">
        <x:v>Anexo IX</x:v>
      </x:c>
    </x:row>
    <x:row r="1009" ht="34" customHeight="1">
      <x:c r="A1009" s="3" t="str">
        <x:v>Julho</x:v>
      </x:c>
      <x:c r="B1009" s="3" t="str">
        <x:v>O&amp;M</x:v>
      </x:c>
      <x:c r="C1009" s="3" t="str">
        <x:v>PRODUÇÃO</x:v>
      </x:c>
      <x:c r="D1009" s="3" t="str">
        <x:v>5023000110</x:v>
      </x:c>
      <x:c r="E1009" s="9" t="str">
        <x:v>INST ESTR CP BCO REATOR DERIVACAO LM</x:v>
      </x:c>
      <x:c r="F1009" s="3" t="str">
        <x:v>CONJUNTO</x:v>
      </x:c>
      <x:c r="G1009" s="10" t="n">
        <x:v>0</x:v>
      </x:c>
      <x:c r="H1009" s="10" t="str">
        <x:f>IF(G1009="","",G1009/12)</x:f>
      </x:c>
      <x:c r="I1009" s="10" t="n">
        <x:v>0</x:v>
      </x:c>
      <x:c r="J1009" s="10" t="str">
        <x:f>IF(H1009="","",I1009-H1009)</x:f>
      </x:c>
      <x:c r="K1009" s="11" t="str">
        <x:f>IF(H1009&gt;0,I1009/H1009,"")</x:f>
      </x:c>
      <x:c r="L1009" s="12" t="n">
        <x:v>0</x:v>
      </x:c>
      <x:c r="M1009" s="12" t="n">
        <x:v>0</x:v>
      </x:c>
      <x:c r="N1009" s="12" t="n">
        <x:f>M1009-L1009</x:f>
        <x:v>0</x:v>
      </x:c>
      <x:c r="O1009" s="3" t="str">
        <x:v>Anexo IX</x:v>
      </x:c>
    </x:row>
    <x:row r="1010" ht="34" customHeight="1">
      <x:c r="A1010" s="3" t="str">
        <x:v>Julho</x:v>
      </x:c>
      <x:c r="B1010" s="3" t="str">
        <x:v>O&amp;M</x:v>
      </x:c>
      <x:c r="C1010" s="3" t="str">
        <x:v>PRODUÇÃO</x:v>
      </x:c>
      <x:c r="D1010" s="3" t="str">
        <x:v>5023000122</x:v>
      </x:c>
      <x:c r="E1010" s="9" t="str">
        <x:v>RET ESTR CP BCO REATOR DERIVACAO LM</x:v>
      </x:c>
      <x:c r="F1010" s="3" t="str">
        <x:v>CONJUNTO</x:v>
      </x:c>
      <x:c r="G1010" s="10" t="n">
        <x:v>0</x:v>
      </x:c>
      <x:c r="H1010" s="10" t="str">
        <x:f>IF(G1010="","",G1010/12)</x:f>
      </x:c>
      <x:c r="I1010" s="10" t="n">
        <x:v>0</x:v>
      </x:c>
      <x:c r="J1010" s="10" t="str">
        <x:f>IF(H1010="","",I1010-H1010)</x:f>
      </x:c>
      <x:c r="K1010" s="11" t="str">
        <x:f>IF(H1010&gt;0,I1010/H1010,"")</x:f>
      </x:c>
      <x:c r="L1010" s="12" t="n">
        <x:v>0</x:v>
      </x:c>
      <x:c r="M1010" s="12" t="n">
        <x:v>0</x:v>
      </x:c>
      <x:c r="N1010" s="12" t="n">
        <x:f>M1010-L1010</x:f>
        <x:v>0</x:v>
      </x:c>
      <x:c r="O1010" s="3" t="str">
        <x:v>Anexo IX</x:v>
      </x:c>
    </x:row>
    <x:row r="1011" ht="34" customHeight="1">
      <x:c r="A1011" s="3" t="str">
        <x:v>Julho</x:v>
      </x:c>
      <x:c r="B1011" s="3" t="str">
        <x:v>O&amp;M</x:v>
      </x:c>
      <x:c r="C1011" s="3" t="str">
        <x:v>PRODUÇÃO</x:v>
      </x:c>
      <x:c r="D1011" s="3" t="str">
        <x:v>5025300137</x:v>
      </x:c>
      <x:c r="E1011" s="9" t="str">
        <x:v>INST EQUIP MEDICAO TENSAO/CORRENTE LM</x:v>
      </x:c>
      <x:c r="F1011" s="3" t="str">
        <x:v>UNIDADE</x:v>
      </x:c>
      <x:c r="G1011" s="10" t="n">
        <x:v>0</x:v>
      </x:c>
      <x:c r="H1011" s="10" t="str">
        <x:f>IF(G1011="","",G1011/12)</x:f>
      </x:c>
      <x:c r="I1011" s="10" t="n">
        <x:v>0</x:v>
      </x:c>
      <x:c r="J1011" s="10" t="str">
        <x:f>IF(H1011="","",I1011-H1011)</x:f>
      </x:c>
      <x:c r="K1011" s="11" t="str">
        <x:f>IF(H1011&gt;0,I1011/H1011,"")</x:f>
      </x:c>
      <x:c r="L1011" s="12" t="n">
        <x:v>0</x:v>
      </x:c>
      <x:c r="M1011" s="12" t="n">
        <x:v>0</x:v>
      </x:c>
      <x:c r="N1011" s="12" t="n">
        <x:f>M1011-L1011</x:f>
        <x:v>0</x:v>
      </x:c>
      <x:c r="O1011" s="3" t="str">
        <x:v>Anexo IX</x:v>
      </x:c>
    </x:row>
    <x:row r="1012" ht="34" customHeight="1">
      <x:c r="A1012" s="3" t="str">
        <x:v>Julho</x:v>
      </x:c>
      <x:c r="B1012" s="3" t="str">
        <x:v>O&amp;M</x:v>
      </x:c>
      <x:c r="C1012" s="3" t="str">
        <x:v>PRODUÇÃO</x:v>
      </x:c>
      <x:c r="D1012" s="3" t="str">
        <x:v>5025300138</x:v>
      </x:c>
      <x:c r="E1012" s="9" t="str">
        <x:v>RET EQUIP MEDICAO TENSAO/CORRENTE LM</x:v>
      </x:c>
      <x:c r="F1012" s="3" t="str">
        <x:v>UNIDADE</x:v>
      </x:c>
      <x:c r="G1012" s="10" t="n">
        <x:v>0</x:v>
      </x:c>
      <x:c r="H1012" s="10" t="str">
        <x:f>IF(G1012="","",G1012/12)</x:f>
      </x:c>
      <x:c r="I1012" s="10" t="n">
        <x:v>0</x:v>
      </x:c>
      <x:c r="J1012" s="10" t="str">
        <x:f>IF(H1012="","",I1012-H1012)</x:f>
      </x:c>
      <x:c r="K1012" s="11" t="str">
        <x:f>IF(H1012&gt;0,I1012/H1012,"")</x:f>
      </x:c>
      <x:c r="L1012" s="12" t="n">
        <x:v>0</x:v>
      </x:c>
      <x:c r="M1012" s="12" t="n">
        <x:v>0</x:v>
      </x:c>
      <x:c r="N1012" s="12" t="n">
        <x:f>M1012-L1012</x:f>
        <x:v>0</x:v>
      </x:c>
      <x:c r="O1012" s="3" t="str">
        <x:v>Anexo IX</x:v>
      </x:c>
    </x:row>
    <x:row r="1013" ht="34" customHeight="1">
      <x:c r="A1013" s="3" t="str">
        <x:v>Julho</x:v>
      </x:c>
      <x:c r="B1013" s="3" t="str">
        <x:v>O&amp;M</x:v>
      </x:c>
      <x:c r="C1013" s="3" t="str">
        <x:v>PRODUÇÃO</x:v>
      </x:c>
      <x:c r="D1013" s="3" t="str">
        <x:v>5025300149</x:v>
      </x:c>
      <x:c r="E1013" s="9" t="str">
        <x:v>INST ESTR CP TRAFO DT PLATAFORMA LM</x:v>
      </x:c>
      <x:c r="F1013" s="3" t="str">
        <x:v>CONJUNTO</x:v>
      </x:c>
      <x:c r="G1013" s="10" t="n">
        <x:v>0</x:v>
      </x:c>
      <x:c r="H1013" s="10" t="str">
        <x:f>IF(G1013="","",G1013/12)</x:f>
      </x:c>
      <x:c r="I1013" s="10" t="n">
        <x:v>0</x:v>
      </x:c>
      <x:c r="J1013" s="10" t="str">
        <x:f>IF(H1013="","",I1013-H1013)</x:f>
      </x:c>
      <x:c r="K1013" s="11" t="str">
        <x:f>IF(H1013&gt;0,I1013/H1013,"")</x:f>
      </x:c>
      <x:c r="L1013" s="12" t="n">
        <x:v>0</x:v>
      </x:c>
      <x:c r="M1013" s="12" t="n">
        <x:v>0</x:v>
      </x:c>
      <x:c r="N1013" s="12" t="n">
        <x:f>M1013-L1013</x:f>
        <x:v>0</x:v>
      </x:c>
      <x:c r="O1013" s="3" t="str">
        <x:v>Anexo IX</x:v>
      </x:c>
    </x:row>
    <x:row r="1014" ht="34" customHeight="1">
      <x:c r="A1014" s="3" t="str">
        <x:v>Julho</x:v>
      </x:c>
      <x:c r="B1014" s="3" t="str">
        <x:v>O&amp;M</x:v>
      </x:c>
      <x:c r="C1014" s="3" t="str">
        <x:v>PRODUÇÃO</x:v>
      </x:c>
      <x:c r="D1014" s="3" t="str">
        <x:v>5025300150</x:v>
      </x:c>
      <x:c r="E1014" s="9" t="str">
        <x:v>RET ESTR CP TRAFO DT PLATAFORMA LM</x:v>
      </x:c>
      <x:c r="F1014" s="3" t="str">
        <x:v>CONJUNTO</x:v>
      </x:c>
      <x:c r="G1014" s="10" t="n">
        <x:v>0</x:v>
      </x:c>
      <x:c r="H1014" s="10" t="str">
        <x:f>IF(G1014="","",G1014/12)</x:f>
      </x:c>
      <x:c r="I1014" s="10" t="n">
        <x:v>0</x:v>
      </x:c>
      <x:c r="J1014" s="10" t="str">
        <x:f>IF(H1014="","",I1014-H1014)</x:f>
      </x:c>
      <x:c r="K1014" s="11" t="str">
        <x:f>IF(H1014&gt;0,I1014/H1014,"")</x:f>
      </x:c>
      <x:c r="L1014" s="12" t="n">
        <x:v>0</x:v>
      </x:c>
      <x:c r="M1014" s="12" t="n">
        <x:v>0</x:v>
      </x:c>
      <x:c r="N1014" s="12" t="n">
        <x:f>M1014-L1014</x:f>
        <x:v>0</x:v>
      </x:c>
      <x:c r="O1014" s="3" t="str">
        <x:v>Anexo IX</x:v>
      </x:c>
    </x:row>
    <x:row r="1015" ht="34" customHeight="1">
      <x:c r="A1015" s="3" t="str">
        <x:v>Julho</x:v>
      </x:c>
      <x:c r="B1015" s="3" t="str">
        <x:v>O&amp;M</x:v>
      </x:c>
      <x:c r="C1015" s="3" t="str">
        <x:v>PRODUÇÃO</x:v>
      </x:c>
      <x:c r="D1015" s="3" t="str">
        <x:v>5025300151</x:v>
      </x:c>
      <x:c r="E1015" s="9" t="str">
        <x:v>INST TRAFO DT C/ TALHA MANUAL LM</x:v>
      </x:c>
      <x:c r="F1015" s="3" t="str">
        <x:v>UNIDADE</x:v>
      </x:c>
      <x:c r="G1015" s="10" t="n">
        <x:v>0</x:v>
      </x:c>
      <x:c r="H1015" s="10" t="str">
        <x:f>IF(G1015="","",G1015/12)</x:f>
      </x:c>
      <x:c r="I1015" s="10" t="n">
        <x:v>0</x:v>
      </x:c>
      <x:c r="J1015" s="10" t="str">
        <x:f>IF(H1015="","",I1015-H1015)</x:f>
      </x:c>
      <x:c r="K1015" s="11" t="str">
        <x:f>IF(H1015&gt;0,I1015/H1015,"")</x:f>
      </x:c>
      <x:c r="L1015" s="12" t="n">
        <x:v>0</x:v>
      </x:c>
      <x:c r="M1015" s="12" t="n">
        <x:v>0</x:v>
      </x:c>
      <x:c r="N1015" s="12" t="n">
        <x:f>M1015-L1015</x:f>
        <x:v>0</x:v>
      </x:c>
      <x:c r="O1015" s="3" t="str">
        <x:v>Anexo IX</x:v>
      </x:c>
    </x:row>
    <x:row r="1016" ht="34" customHeight="1">
      <x:c r="A1016" s="3" t="str">
        <x:v>Julho</x:v>
      </x:c>
      <x:c r="B1016" s="3" t="str">
        <x:v>O&amp;M</x:v>
      </x:c>
      <x:c r="C1016" s="3" t="str">
        <x:v>PRODUÇÃO</x:v>
      </x:c>
      <x:c r="D1016" s="3" t="str">
        <x:v>5025300152</x:v>
      </x:c>
      <x:c r="E1016" s="9" t="str">
        <x:v>RET TRAFO DT C/ TALHA MANUAL LM</x:v>
      </x:c>
      <x:c r="F1016" s="3" t="str">
        <x:v>UNIDADE</x:v>
      </x:c>
      <x:c r="G1016" s="10" t="n">
        <x:v>0</x:v>
      </x:c>
      <x:c r="H1016" s="10" t="str">
        <x:f>IF(G1016="","",G1016/12)</x:f>
      </x:c>
      <x:c r="I1016" s="10" t="n">
        <x:v>0</x:v>
      </x:c>
      <x:c r="J1016" s="10" t="str">
        <x:f>IF(H1016="","",I1016-H1016)</x:f>
      </x:c>
      <x:c r="K1016" s="11" t="str">
        <x:f>IF(H1016&gt;0,I1016/H1016,"")</x:f>
      </x:c>
      <x:c r="L1016" s="12" t="n">
        <x:v>0</x:v>
      </x:c>
      <x:c r="M1016" s="12" t="n">
        <x:v>0</x:v>
      </x:c>
      <x:c r="N1016" s="12" t="n">
        <x:f>M1016-L1016</x:f>
        <x:v>0</x:v>
      </x:c>
      <x:c r="O1016" s="3" t="str">
        <x:v>Anexo IX</x:v>
      </x:c>
    </x:row>
    <x:row r="1017" ht="34" customHeight="1">
      <x:c r="A1017" s="3" t="str">
        <x:v>Julho</x:v>
      </x:c>
      <x:c r="B1017" s="3" t="str">
        <x:v>O&amp;M</x:v>
      </x:c>
      <x:c r="C1017" s="3" t="str">
        <x:v>PRODUÇÃO</x:v>
      </x:c>
      <x:c r="D1017" s="3" t="str">
        <x:v>5025300153</x:v>
      </x:c>
      <x:c r="E1017" s="9" t="str">
        <x:v>INST LIGACAO TRAFO NA REDE SECUNDARIA LM</x:v>
      </x:c>
      <x:c r="F1017" s="3" t="str">
        <x:v>UNIDADE</x:v>
      </x:c>
      <x:c r="G1017" s="10" t="n">
        <x:v>0</x:v>
      </x:c>
      <x:c r="H1017" s="10" t="str">
        <x:f>IF(G1017="","",G1017/12)</x:f>
      </x:c>
      <x:c r="I1017" s="10" t="n">
        <x:v>0</x:v>
      </x:c>
      <x:c r="J1017" s="10" t="str">
        <x:f>IF(H1017="","",I1017-H1017)</x:f>
      </x:c>
      <x:c r="K1017" s="11" t="str">
        <x:f>IF(H1017&gt;0,I1017/H1017,"")</x:f>
      </x:c>
      <x:c r="L1017" s="12" t="n">
        <x:v>0</x:v>
      </x:c>
      <x:c r="M1017" s="12" t="n">
        <x:v>0</x:v>
      </x:c>
      <x:c r="N1017" s="12" t="n">
        <x:f>M1017-L1017</x:f>
        <x:v>0</x:v>
      </x:c>
      <x:c r="O1017" s="3" t="str">
        <x:v>Anexo IX</x:v>
      </x:c>
    </x:row>
    <x:row r="1018" ht="34" customHeight="1">
      <x:c r="A1018" s="3" t="str">
        <x:v>Julho</x:v>
      </x:c>
      <x:c r="B1018" s="3" t="str">
        <x:v>O&amp;M</x:v>
      </x:c>
      <x:c r="C1018" s="3" t="str">
        <x:v>PRODUÇÃO</x:v>
      </x:c>
      <x:c r="D1018" s="3" t="str">
        <x:v>5025300154</x:v>
      </x:c>
      <x:c r="E1018" s="9" t="str">
        <x:v>RET LIGACAO TRAFO NA REDE SECUNDARIA LM</x:v>
      </x:c>
      <x:c r="F1018" s="3" t="str">
        <x:v>UNIDADE</x:v>
      </x:c>
      <x:c r="G1018" s="10" t="n">
        <x:v>0</x:v>
      </x:c>
      <x:c r="H1018" s="10" t="str">
        <x:f>IF(G1018="","",G1018/12)</x:f>
      </x:c>
      <x:c r="I1018" s="10" t="n">
        <x:v>0</x:v>
      </x:c>
      <x:c r="J1018" s="10" t="str">
        <x:f>IF(H1018="","",I1018-H1018)</x:f>
      </x:c>
      <x:c r="K1018" s="11" t="str">
        <x:f>IF(H1018&gt;0,I1018/H1018,"")</x:f>
      </x:c>
      <x:c r="L1018" s="12" t="n">
        <x:v>0</x:v>
      </x:c>
      <x:c r="M1018" s="12" t="n">
        <x:v>0</x:v>
      </x:c>
      <x:c r="N1018" s="12" t="n">
        <x:f>M1018-L1018</x:f>
        <x:v>0</x:v>
      </x:c>
      <x:c r="O1018" s="3" t="str">
        <x:v>Anexo IX</x:v>
      </x:c>
    </x:row>
    <x:row r="1019" ht="34" customHeight="1">
      <x:c r="A1019" s="3" t="str">
        <x:v>Julho</x:v>
      </x:c>
      <x:c r="B1019" s="3" t="str">
        <x:v>O&amp;M</x:v>
      </x:c>
      <x:c r="C1019" s="3" t="str">
        <x:v>PRODUÇÃO</x:v>
      </x:c>
      <x:c r="D1019" s="3" t="str">
        <x:v>5025300155</x:v>
      </x:c>
      <x:c r="E1019" s="9" t="str">
        <x:v>ALTERAR TAP EXTERNO TRAFO LM</x:v>
      </x:c>
      <x:c r="F1019" s="3" t="str">
        <x:v>UNIDADE</x:v>
      </x:c>
      <x:c r="G1019" s="10" t="n">
        <x:v>0</x:v>
      </x:c>
      <x:c r="H1019" s="10" t="str">
        <x:f>IF(G1019="","",G1019/12)</x:f>
      </x:c>
      <x:c r="I1019" s="10" t="n">
        <x:v>0</x:v>
      </x:c>
      <x:c r="J1019" s="10" t="str">
        <x:f>IF(H1019="","",I1019-H1019)</x:f>
      </x:c>
      <x:c r="K1019" s="11" t="str">
        <x:f>IF(H1019&gt;0,I1019/H1019,"")</x:f>
      </x:c>
      <x:c r="L1019" s="12" t="n">
        <x:v>0</x:v>
      </x:c>
      <x:c r="M1019" s="12" t="n">
        <x:v>0</x:v>
      </x:c>
      <x:c r="N1019" s="12" t="n">
        <x:f>M1019-L1019</x:f>
        <x:v>0</x:v>
      </x:c>
      <x:c r="O1019" s="3" t="str">
        <x:v>Anexo IX</x:v>
      </x:c>
    </x:row>
    <x:row r="1020" ht="34" customHeight="1">
      <x:c r="A1020" s="3" t="str">
        <x:v>Julho</x:v>
      </x:c>
      <x:c r="B1020" s="3" t="str">
        <x:v>O&amp;M</x:v>
      </x:c>
      <x:c r="C1020" s="3" t="str">
        <x:v>PRODUÇÃO</x:v>
      </x:c>
      <x:c r="D1020" s="3" t="str">
        <x:v>5025300156</x:v>
      </x:c>
      <x:c r="E1020" s="9" t="str">
        <x:v>INST TRANSFORMADOR POTENCIAL (TP) LM</x:v>
      </x:c>
      <x:c r="F1020" s="3" t="str">
        <x:v>UNIDADE</x:v>
      </x:c>
      <x:c r="G1020" s="10" t="n">
        <x:v>0</x:v>
      </x:c>
      <x:c r="H1020" s="10" t="str">
        <x:f>IF(G1020="","",G1020/12)</x:f>
      </x:c>
      <x:c r="I1020" s="10" t="n">
        <x:v>0</x:v>
      </x:c>
      <x:c r="J1020" s="10" t="str">
        <x:f>IF(H1020="","",I1020-H1020)</x:f>
      </x:c>
      <x:c r="K1020" s="11" t="str">
        <x:f>IF(H1020&gt;0,I1020/H1020,"")</x:f>
      </x:c>
      <x:c r="L1020" s="12" t="n">
        <x:v>0</x:v>
      </x:c>
      <x:c r="M1020" s="12" t="n">
        <x:v>0</x:v>
      </x:c>
      <x:c r="N1020" s="12" t="n">
        <x:f>M1020-L1020</x:f>
        <x:v>0</x:v>
      </x:c>
      <x:c r="O1020" s="3" t="str">
        <x:v>Anexo IX</x:v>
      </x:c>
    </x:row>
    <x:row r="1021" ht="34" customHeight="1">
      <x:c r="A1021" s="3" t="str">
        <x:v>Julho</x:v>
      </x:c>
      <x:c r="B1021" s="3" t="str">
        <x:v>O&amp;M</x:v>
      </x:c>
      <x:c r="C1021" s="3" t="str">
        <x:v>PRODUÇÃO</x:v>
      </x:c>
      <x:c r="D1021" s="3" t="str">
        <x:v>5025300157</x:v>
      </x:c>
      <x:c r="E1021" s="9" t="str">
        <x:v>RET TRANSFORMADOR POTENCIAL (TP) LM</x:v>
      </x:c>
      <x:c r="F1021" s="3" t="str">
        <x:v>UNIDADE</x:v>
      </x:c>
      <x:c r="G1021" s="10" t="n">
        <x:v>0</x:v>
      </x:c>
      <x:c r="H1021" s="10" t="str">
        <x:f>IF(G1021="","",G1021/12)</x:f>
      </x:c>
      <x:c r="I1021" s="10" t="n">
        <x:v>0</x:v>
      </x:c>
      <x:c r="J1021" s="10" t="str">
        <x:f>IF(H1021="","",I1021-H1021)</x:f>
      </x:c>
      <x:c r="K1021" s="11" t="str">
        <x:f>IF(H1021&gt;0,I1021/H1021,"")</x:f>
      </x:c>
      <x:c r="L1021" s="12" t="n">
        <x:v>0</x:v>
      </x:c>
      <x:c r="M1021" s="12" t="n">
        <x:v>0</x:v>
      </x:c>
      <x:c r="N1021" s="12" t="n">
        <x:f>M1021-L1021</x:f>
        <x:v>0</x:v>
      </x:c>
      <x:c r="O1021" s="3" t="str">
        <x:v>Anexo IX</x:v>
      </x:c>
    </x:row>
    <x:row r="1022" ht="34" customHeight="1">
      <x:c r="A1022" s="3" t="str">
        <x:v>Julho</x:v>
      </x:c>
      <x:c r="B1022" s="3" t="str">
        <x:v>O&amp;M</x:v>
      </x:c>
      <x:c r="C1022" s="3" t="str">
        <x:v>PRODUÇÃO</x:v>
      </x:c>
      <x:c r="D1022" s="3" t="str">
        <x:v>5082000271</x:v>
      </x:c>
      <x:c r="E1022" s="9" t="str">
        <x:v>INST MED FISCAL TOTALIZ TD S/ LEV LM</x:v>
      </x:c>
      <x:c r="F1022" s="3" t="str">
        <x:v>CONJUNTO</x:v>
      </x:c>
      <x:c r="G1022" s="10" t="n">
        <x:v>0</x:v>
      </x:c>
      <x:c r="H1022" s="10" t="str">
        <x:f>IF(G1022="","",G1022/12)</x:f>
      </x:c>
      <x:c r="I1022" s="10" t="n">
        <x:v>0</x:v>
      </x:c>
      <x:c r="J1022" s="10" t="str">
        <x:f>IF(H1022="","",I1022-H1022)</x:f>
      </x:c>
      <x:c r="K1022" s="11" t="str">
        <x:f>IF(H1022&gt;0,I1022/H1022,"")</x:f>
      </x:c>
      <x:c r="L1022" s="12" t="n">
        <x:v>0</x:v>
      </x:c>
      <x:c r="M1022" s="12" t="n">
        <x:v>0</x:v>
      </x:c>
      <x:c r="N1022" s="12" t="n">
        <x:f>M1022-L1022</x:f>
        <x:v>0</x:v>
      </x:c>
      <x:c r="O1022" s="3" t="str">
        <x:v>Anexo IX</x:v>
      </x:c>
    </x:row>
    <x:row r="1023" ht="34" customHeight="1">
      <x:c r="A1023" s="3" t="str">
        <x:v>Julho</x:v>
      </x:c>
      <x:c r="B1023" s="3" t="str">
        <x:v>O&amp;M</x:v>
      </x:c>
      <x:c r="C1023" s="3" t="str">
        <x:v>PRODUÇÃO</x:v>
      </x:c>
      <x:c r="D1023" s="3" t="str">
        <x:v>5082000272</x:v>
      </x:c>
      <x:c r="E1023" s="9" t="str">
        <x:v>RET MED FISCAL TOTALIZ TD S/ LEV LM</x:v>
      </x:c>
      <x:c r="F1023" s="3" t="str">
        <x:v>CONJUNTO</x:v>
      </x:c>
      <x:c r="G1023" s="10" t="n">
        <x:v>0</x:v>
      </x:c>
      <x:c r="H1023" s="10" t="str">
        <x:f>IF(G1023="","",G1023/12)</x:f>
      </x:c>
      <x:c r="I1023" s="10" t="n">
        <x:v>0</x:v>
      </x:c>
      <x:c r="J1023" s="10" t="str">
        <x:f>IF(H1023="","",I1023-H1023)</x:f>
      </x:c>
      <x:c r="K1023" s="11" t="str">
        <x:f>IF(H1023&gt;0,I1023/H1023,"")</x:f>
      </x:c>
      <x:c r="L1023" s="12" t="n">
        <x:v>0</x:v>
      </x:c>
      <x:c r="M1023" s="12" t="n">
        <x:v>0</x:v>
      </x:c>
      <x:c r="N1023" s="12" t="n">
        <x:f>M1023-L1023</x:f>
        <x:v>0</x:v>
      </x:c>
      <x:c r="O1023" s="3" t="str">
        <x:v>Anexo IX</x:v>
      </x:c>
    </x:row>
    <x:row r="1024" ht="34" customHeight="1">
      <x:c r="A1024" s="3" t="str">
        <x:v>Julho</x:v>
      </x:c>
      <x:c r="B1024" s="3" t="str">
        <x:v>O&amp;M</x:v>
      </x:c>
      <x:c r="C1024" s="3" t="str">
        <x:v>PRODUÇÃO</x:v>
      </x:c>
      <x:c r="D1024" s="3" t="str">
        <x:v>5020000131</x:v>
      </x:c>
      <x:c r="E1024" s="9" t="str">
        <x:v>INST POSTE SUPORTE BRT LM</x:v>
      </x:c>
      <x:c r="F1024" s="3" t="str">
        <x:v>UNIDADE</x:v>
      </x:c>
      <x:c r="G1024" s="10" t="n">
        <x:v>0</x:v>
      </x:c>
      <x:c r="H1024" s="10" t="str">
        <x:f>IF(G1024="","",G1024/12)</x:f>
      </x:c>
      <x:c r="I1024" s="10" t="n">
        <x:v>0</x:v>
      </x:c>
      <x:c r="J1024" s="10" t="str">
        <x:f>IF(H1024="","",I1024-H1024)</x:f>
      </x:c>
      <x:c r="K1024" s="11" t="str">
        <x:f>IF(H1024&gt;0,I1024/H1024,"")</x:f>
      </x:c>
      <x:c r="L1024" s="12" t="n">
        <x:v>0</x:v>
      </x:c>
      <x:c r="M1024" s="12" t="n">
        <x:v>0</x:v>
      </x:c>
      <x:c r="N1024" s="12" t="n">
        <x:f>M1024-L1024</x:f>
        <x:v>0</x:v>
      </x:c>
      <x:c r="O1024" s="3" t="str">
        <x:v>Anexo IX</x:v>
      </x:c>
    </x:row>
    <x:row r="1025" ht="34" customHeight="1">
      <x:c r="A1025" s="3" t="str">
        <x:v>Julho</x:v>
      </x:c>
      <x:c r="B1025" s="3" t="str">
        <x:v>O&amp;M</x:v>
      </x:c>
      <x:c r="C1025" s="3" t="str">
        <x:v>PRODUÇÃO</x:v>
      </x:c>
      <x:c r="D1025" s="3" t="str">
        <x:v>5020000132</x:v>
      </x:c>
      <x:c r="E1025" s="9" t="str">
        <x:v>RET POSTE SUPORTE BRT LM</x:v>
      </x:c>
      <x:c r="F1025" s="3" t="str">
        <x:v>UNIDADE</x:v>
      </x:c>
      <x:c r="G1025" s="10" t="n">
        <x:v>0</x:v>
      </x:c>
      <x:c r="H1025" s="10" t="str">
        <x:f>IF(G1025="","",G1025/12)</x:f>
      </x:c>
      <x:c r="I1025" s="10" t="n">
        <x:v>0</x:v>
      </x:c>
      <x:c r="J1025" s="10" t="str">
        <x:f>IF(H1025="","",I1025-H1025)</x:f>
      </x:c>
      <x:c r="K1025" s="11" t="str">
        <x:f>IF(H1025&gt;0,I1025/H1025,"")</x:f>
      </x:c>
      <x:c r="L1025" s="12" t="n">
        <x:v>0</x:v>
      </x:c>
      <x:c r="M1025" s="12" t="n">
        <x:v>0</x:v>
      </x:c>
      <x:c r="N1025" s="12" t="n">
        <x:f>M1025-L1025</x:f>
        <x:v>0</x:v>
      </x:c>
      <x:c r="O1025" s="3" t="str">
        <x:v>Anexo IX</x:v>
      </x:c>
    </x:row>
    <x:row r="1026" ht="34" customHeight="1">
      <x:c r="A1026" s="3" t="str">
        <x:v>Julho</x:v>
      </x:c>
      <x:c r="B1026" s="3" t="str">
        <x:v>O&amp;M</x:v>
      </x:c>
      <x:c r="C1026" s="3" t="str">
        <x:v>PRODUÇÃO</x:v>
      </x:c>
      <x:c r="D1026" s="3" t="str">
        <x:v>5020000096</x:v>
      </x:c>
      <x:c r="E1026" s="9" t="str">
        <x:v>INST POSTE CONCRETO MAIOR/IGUAL 23M LM</x:v>
      </x:c>
      <x:c r="F1026" s="3" t="str">
        <x:v>UNIDADE</x:v>
      </x:c>
      <x:c r="G1026" s="10" t="n">
        <x:v>0</x:v>
      </x:c>
      <x:c r="H1026" s="10" t="str">
        <x:f>IF(G1026="","",G1026/12)</x:f>
      </x:c>
      <x:c r="I1026" s="10" t="n">
        <x:v>0</x:v>
      </x:c>
      <x:c r="J1026" s="10" t="str">
        <x:f>IF(H1026="","",I1026-H1026)</x:f>
      </x:c>
      <x:c r="K1026" s="11" t="str">
        <x:f>IF(H1026&gt;0,I1026/H1026,"")</x:f>
      </x:c>
      <x:c r="L1026" s="12" t="n">
        <x:v>0</x:v>
      </x:c>
      <x:c r="M1026" s="12" t="n">
        <x:v>0</x:v>
      </x:c>
      <x:c r="N1026" s="12" t="n">
        <x:f>M1026-L1026</x:f>
        <x:v>0</x:v>
      </x:c>
      <x:c r="O1026" s="3" t="str">
        <x:v>Anexo IX</x:v>
      </x:c>
    </x:row>
    <x:row r="1027" ht="34" customHeight="1">
      <x:c r="A1027" s="3" t="str">
        <x:v>Julho</x:v>
      </x:c>
      <x:c r="B1027" s="3" t="str">
        <x:v>O&amp;M</x:v>
      </x:c>
      <x:c r="C1027" s="3" t="str">
        <x:v>PRODUÇÃO</x:v>
      </x:c>
      <x:c r="D1027" s="3" t="str">
        <x:v>5020000097</x:v>
      </x:c>
      <x:c r="E1027" s="9" t="str">
        <x:v>RET POSTE CONCRETO MAIOR/IGUAL 23M LM</x:v>
      </x:c>
      <x:c r="F1027" s="3" t="str">
        <x:v>UNIDADE</x:v>
      </x:c>
      <x:c r="G1027" s="10" t="n">
        <x:v>0</x:v>
      </x:c>
      <x:c r="H1027" s="10" t="str">
        <x:f>IF(G1027="","",G1027/12)</x:f>
      </x:c>
      <x:c r="I1027" s="10" t="n">
        <x:v>0</x:v>
      </x:c>
      <x:c r="J1027" s="10" t="str">
        <x:f>IF(H1027="","",I1027-H1027)</x:f>
      </x:c>
      <x:c r="K1027" s="11" t="str">
        <x:f>IF(H1027&gt;0,I1027/H1027,"")</x:f>
      </x:c>
      <x:c r="L1027" s="12" t="n">
        <x:v>0</x:v>
      </x:c>
      <x:c r="M1027" s="12" t="n">
        <x:v>0</x:v>
      </x:c>
      <x:c r="N1027" s="12" t="n">
        <x:f>M1027-L1027</x:f>
        <x:v>0</x:v>
      </x:c>
      <x:c r="O1027" s="3" t="str">
        <x:v>Anexo IX</x:v>
      </x:c>
    </x:row>
    <x:row r="1028" ht="34" customHeight="1">
      <x:c r="A1028" s="3" t="str">
        <x:v>Julho</x:v>
      </x:c>
      <x:c r="B1028" s="3" t="str">
        <x:v>O&amp;M</x:v>
      </x:c>
      <x:c r="C1028" s="3" t="str">
        <x:v>PRODUÇÃO</x:v>
      </x:c>
      <x:c r="D1028" s="3" t="str">
        <x:v>5020000100</x:v>
      </x:c>
      <x:c r="E1028" s="9" t="str">
        <x:v>INST POSTE DE FIBRA MAIOR/IGUAL 20M LM</x:v>
      </x:c>
      <x:c r="F1028" s="3" t="str">
        <x:v>UNIDADE</x:v>
      </x:c>
      <x:c r="G1028" s="10" t="n">
        <x:v>0</x:v>
      </x:c>
      <x:c r="H1028" s="10" t="str">
        <x:f>IF(G1028="","",G1028/12)</x:f>
      </x:c>
      <x:c r="I1028" s="10" t="n">
        <x:v>0</x:v>
      </x:c>
      <x:c r="J1028" s="10" t="str">
        <x:f>IF(H1028="","",I1028-H1028)</x:f>
      </x:c>
      <x:c r="K1028" s="11" t="str">
        <x:f>IF(H1028&gt;0,I1028/H1028,"")</x:f>
      </x:c>
      <x:c r="L1028" s="12" t="n">
        <x:v>0</x:v>
      </x:c>
      <x:c r="M1028" s="12" t="n">
        <x:v>0</x:v>
      </x:c>
      <x:c r="N1028" s="12" t="n">
        <x:f>M1028-L1028</x:f>
        <x:v>0</x:v>
      </x:c>
      <x:c r="O1028" s="3" t="str">
        <x:v>Anexo IX</x:v>
      </x:c>
    </x:row>
    <x:row r="1029" ht="34" customHeight="1">
      <x:c r="A1029" s="3" t="str">
        <x:v>Julho</x:v>
      </x:c>
      <x:c r="B1029" s="3" t="str">
        <x:v>O&amp;M</x:v>
      </x:c>
      <x:c r="C1029" s="3" t="str">
        <x:v>PRODUÇÃO</x:v>
      </x:c>
      <x:c r="D1029" s="3" t="str">
        <x:v>5020000101</x:v>
      </x:c>
      <x:c r="E1029" s="9" t="str">
        <x:v>RET POSTE DE FIBRA MAIOR/IGUAL 20M LM</x:v>
      </x:c>
      <x:c r="F1029" s="3" t="str">
        <x:v>UNIDADE</x:v>
      </x:c>
      <x:c r="G1029" s="10" t="n">
        <x:v>0</x:v>
      </x:c>
      <x:c r="H1029" s="10" t="str">
        <x:f>IF(G1029="","",G1029/12)</x:f>
      </x:c>
      <x:c r="I1029" s="10" t="n">
        <x:v>0</x:v>
      </x:c>
      <x:c r="J1029" s="10" t="str">
        <x:f>IF(H1029="","",I1029-H1029)</x:f>
      </x:c>
      <x:c r="K1029" s="11" t="str">
        <x:f>IF(H1029&gt;0,I1029/H1029,"")</x:f>
      </x:c>
      <x:c r="L1029" s="12" t="n">
        <x:v>0</x:v>
      </x:c>
      <x:c r="M1029" s="12" t="n">
        <x:v>0</x:v>
      </x:c>
      <x:c r="N1029" s="12" t="n">
        <x:f>M1029-L1029</x:f>
        <x:v>0</x:v>
      </x:c>
      <x:c r="O1029" s="3" t="str">
        <x:v>Anexo IX</x:v>
      </x:c>
    </x:row>
    <x:row r="1030" ht="34" customHeight="1">
      <x:c r="A1030" s="3" t="str">
        <x:v>Julho</x:v>
      </x:c>
      <x:c r="B1030" s="3" t="str">
        <x:v>O&amp;M</x:v>
      </x:c>
      <x:c r="C1030" s="3" t="str">
        <x:v>PRODUÇÃO</x:v>
      </x:c>
      <x:c r="D1030" s="3" t="str">
        <x:v>5020000119</x:v>
      </x:c>
      <x:c r="E1030" s="9" t="str">
        <x:v>INST POSTE MET QUAD 5 OU 7M PADRAO LM</x:v>
      </x:c>
      <x:c r="F1030" s="3" t="str">
        <x:v>UNIDADE</x:v>
      </x:c>
      <x:c r="G1030" s="10" t="n">
        <x:v>0</x:v>
      </x:c>
      <x:c r="H1030" s="10" t="str">
        <x:f>IF(G1030="","",G1030/12)</x:f>
      </x:c>
      <x:c r="I1030" s="10" t="n">
        <x:v>0</x:v>
      </x:c>
      <x:c r="J1030" s="10" t="str">
        <x:f>IF(H1030="","",I1030-H1030)</x:f>
      </x:c>
      <x:c r="K1030" s="11" t="str">
        <x:f>IF(H1030&gt;0,I1030/H1030,"")</x:f>
      </x:c>
      <x:c r="L1030" s="12" t="n">
        <x:v>0</x:v>
      </x:c>
      <x:c r="M1030" s="12" t="n">
        <x:v>0</x:v>
      </x:c>
      <x:c r="N1030" s="12" t="n">
        <x:f>M1030-L1030</x:f>
        <x:v>0</x:v>
      </x:c>
      <x:c r="O1030" s="3" t="str">
        <x:v>Anexo IX</x:v>
      </x:c>
    </x:row>
    <x:row r="1031" ht="34" customHeight="1">
      <x:c r="A1031" s="3" t="str">
        <x:v>Julho</x:v>
      </x:c>
      <x:c r="B1031" s="3" t="str">
        <x:v>O&amp;M</x:v>
      </x:c>
      <x:c r="C1031" s="3" t="str">
        <x:v>PRODUÇÃO</x:v>
      </x:c>
      <x:c r="D1031" s="3" t="str">
        <x:v>5020000120</x:v>
      </x:c>
      <x:c r="E1031" s="9" t="str">
        <x:v>RET POSTE MET QUAD 5 OU 7M PADRAO LM</x:v>
      </x:c>
      <x:c r="F1031" s="3" t="str">
        <x:v>UNIDADE</x:v>
      </x:c>
      <x:c r="G1031" s="10" t="n">
        <x:v>0</x:v>
      </x:c>
      <x:c r="H1031" s="10" t="str">
        <x:f>IF(G1031="","",G1031/12)</x:f>
      </x:c>
      <x:c r="I1031" s="10" t="n">
        <x:v>0</x:v>
      </x:c>
      <x:c r="J1031" s="10" t="str">
        <x:f>IF(H1031="","",I1031-H1031)</x:f>
      </x:c>
      <x:c r="K1031" s="11" t="str">
        <x:f>IF(H1031&gt;0,I1031/H1031,"")</x:f>
      </x:c>
      <x:c r="L1031" s="12" t="n">
        <x:v>0</x:v>
      </x:c>
      <x:c r="M1031" s="12" t="n">
        <x:v>0</x:v>
      </x:c>
      <x:c r="N1031" s="12" t="n">
        <x:f>M1031-L1031</x:f>
        <x:v>0</x:v>
      </x:c>
      <x:c r="O1031" s="3" t="str">
        <x:v>Anexo IX</x:v>
      </x:c>
    </x:row>
    <x:row r="1032" ht="34" customHeight="1">
      <x:c r="A1032" s="3" t="str">
        <x:v>Julho</x:v>
      </x:c>
      <x:c r="B1032" s="3" t="str">
        <x:v>O&amp;M</x:v>
      </x:c>
      <x:c r="C1032" s="3" t="str">
        <x:v>PRODUÇÃO</x:v>
      </x:c>
      <x:c r="D1032" s="3" t="str">
        <x:v>5020000102</x:v>
      </x:c>
      <x:c r="E1032" s="9" t="str">
        <x:v>INST POSTE MET QUAD 7M RD LM</x:v>
      </x:c>
      <x:c r="F1032" s="3" t="str">
        <x:v>UNIDADE</x:v>
      </x:c>
      <x:c r="G1032" s="10" t="n">
        <x:v>0</x:v>
      </x:c>
      <x:c r="H1032" s="10" t="str">
        <x:f>IF(G1032="","",G1032/12)</x:f>
      </x:c>
      <x:c r="I1032" s="10" t="n">
        <x:v>0</x:v>
      </x:c>
      <x:c r="J1032" s="10" t="str">
        <x:f>IF(H1032="","",I1032-H1032)</x:f>
      </x:c>
      <x:c r="K1032" s="11" t="str">
        <x:f>IF(H1032&gt;0,I1032/H1032,"")</x:f>
      </x:c>
      <x:c r="L1032" s="12" t="n">
        <x:v>0</x:v>
      </x:c>
      <x:c r="M1032" s="12" t="n">
        <x:v>0</x:v>
      </x:c>
      <x:c r="N1032" s="12" t="n">
        <x:f>M1032-L1032</x:f>
        <x:v>0</x:v>
      </x:c>
      <x:c r="O1032" s="3" t="str">
        <x:v>Anexo IX</x:v>
      </x:c>
    </x:row>
    <x:row r="1033" ht="34" customHeight="1">
      <x:c r="A1033" s="3" t="str">
        <x:v>Julho</x:v>
      </x:c>
      <x:c r="B1033" s="3" t="str">
        <x:v>O&amp;M</x:v>
      </x:c>
      <x:c r="C1033" s="3" t="str">
        <x:v>PRODUÇÃO</x:v>
      </x:c>
      <x:c r="D1033" s="3" t="str">
        <x:v>5020000103</x:v>
      </x:c>
      <x:c r="E1033" s="9" t="str">
        <x:v>RET POSTE MET QUAD 7M RD LM</x:v>
      </x:c>
      <x:c r="F1033" s="3" t="str">
        <x:v>UNIDADE</x:v>
      </x:c>
      <x:c r="G1033" s="10" t="n">
        <x:v>0</x:v>
      </x:c>
      <x:c r="H1033" s="10" t="str">
        <x:f>IF(G1033="","",G1033/12)</x:f>
      </x:c>
      <x:c r="I1033" s="10" t="n">
        <x:v>0</x:v>
      </x:c>
      <x:c r="J1033" s="10" t="str">
        <x:f>IF(H1033="","",I1033-H1033)</x:f>
      </x:c>
      <x:c r="K1033" s="11" t="str">
        <x:f>IF(H1033&gt;0,I1033/H1033,"")</x:f>
      </x:c>
      <x:c r="L1033" s="12" t="n">
        <x:v>0</x:v>
      </x:c>
      <x:c r="M1033" s="12" t="n">
        <x:v>0</x:v>
      </x:c>
      <x:c r="N1033" s="12" t="n">
        <x:f>M1033-L1033</x:f>
        <x:v>0</x:v>
      </x:c>
      <x:c r="O1033" s="3" t="str">
        <x:v>Anexo IX</x:v>
      </x:c>
    </x:row>
    <x:row r="1034" ht="34" customHeight="1">
      <x:c r="A1034" s="3" t="str">
        <x:v>Julho</x:v>
      </x:c>
      <x:c r="B1034" s="3" t="str">
        <x:v>O&amp;M</x:v>
      </x:c>
      <x:c r="C1034" s="3" t="str">
        <x:v>PRODUÇÃO</x:v>
      </x:c>
      <x:c r="D1034" s="3" t="str">
        <x:v>5020000105</x:v>
      </x:c>
      <x:c r="E1034" s="9" t="str">
        <x:v>ADICIONAL EXEC MAN ATIV EQUIP/POSTE LM</x:v>
      </x:c>
      <x:c r="F1034" s="3" t="str">
        <x:v>UNIDADE</x:v>
      </x:c>
      <x:c r="G1034" s="10" t="n">
        <x:v>0</x:v>
      </x:c>
      <x:c r="H1034" s="10" t="str">
        <x:f>IF(G1034="","",G1034/12)</x:f>
      </x:c>
      <x:c r="I1034" s="10" t="n">
        <x:v>0</x:v>
      </x:c>
      <x:c r="J1034" s="10" t="str">
        <x:f>IF(H1034="","",I1034-H1034)</x:f>
      </x:c>
      <x:c r="K1034" s="11" t="str">
        <x:f>IF(H1034&gt;0,I1034/H1034,"")</x:f>
      </x:c>
      <x:c r="L1034" s="12" t="n">
        <x:v>0</x:v>
      </x:c>
      <x:c r="M1034" s="12" t="n">
        <x:v>0</x:v>
      </x:c>
      <x:c r="N1034" s="12" t="n">
        <x:f>M1034-L1034</x:f>
        <x:v>0</x:v>
      </x:c>
      <x:c r="O1034" s="3" t="str">
        <x:v>Anexo IX</x:v>
      </x:c>
    </x:row>
    <x:row r="1035" ht="34" customHeight="1">
      <x:c r="A1035" s="3" t="str">
        <x:v>Julho</x:v>
      </x:c>
      <x:c r="B1035" s="3" t="str">
        <x:v>O&amp;M</x:v>
      </x:c>
      <x:c r="C1035" s="3" t="str">
        <x:v>PRODUÇÃO</x:v>
      </x:c>
      <x:c r="D1035" s="3" t="str">
        <x:v>5020100059</x:v>
      </x:c>
      <x:c r="E1035" s="9" t="str">
        <x:v>ABRIR CAVA ROCHA MACICA C/ EXPLOSIVO LM</x:v>
      </x:c>
      <x:c r="F1035" s="3" t="str">
        <x:v>UNIDADE</x:v>
      </x:c>
      <x:c r="G1035" s="10" t="n">
        <x:v>0</x:v>
      </x:c>
      <x:c r="H1035" s="10" t="str">
        <x:f>IF(G1035="","",G1035/12)</x:f>
      </x:c>
      <x:c r="I1035" s="10" t="n">
        <x:v>0</x:v>
      </x:c>
      <x:c r="J1035" s="10" t="str">
        <x:f>IF(H1035="","",I1035-H1035)</x:f>
      </x:c>
      <x:c r="K1035" s="11" t="str">
        <x:f>IF(H1035&gt;0,I1035/H1035,"")</x:f>
      </x:c>
      <x:c r="L1035" s="12" t="n">
        <x:v>0</x:v>
      </x:c>
      <x:c r="M1035" s="12" t="n">
        <x:v>0</x:v>
      </x:c>
      <x:c r="N1035" s="12" t="n">
        <x:f>M1035-L1035</x:f>
        <x:v>0</x:v>
      </x:c>
      <x:c r="O1035" s="3" t="str">
        <x:v>Anexo IX</x:v>
      </x:c>
    </x:row>
    <x:row r="1036" ht="34" customHeight="1">
      <x:c r="A1036" s="3" t="str">
        <x:v>Julho</x:v>
      </x:c>
      <x:c r="B1036" s="3" t="str">
        <x:v>O&amp;M</x:v>
      </x:c>
      <x:c r="C1036" s="3" t="str">
        <x:v>PRODUÇÃO</x:v>
      </x:c>
      <x:c r="D1036" s="3" t="str">
        <x:v>5020100056</x:v>
      </x:c>
      <x:c r="E1036" s="9" t="str">
        <x:v>BASE CONCRETO 1CAMADA PARA POSTE LM</x:v>
      </x:c>
      <x:c r="F1036" s="3" t="str">
        <x:v>UNIDADE</x:v>
      </x:c>
      <x:c r="G1036" s="10" t="n">
        <x:v>0</x:v>
      </x:c>
      <x:c r="H1036" s="10" t="str">
        <x:f>IF(G1036="","",G1036/12)</x:f>
      </x:c>
      <x:c r="I1036" s="10" t="n">
        <x:v>126</x:v>
      </x:c>
      <x:c r="J1036" s="10" t="str">
        <x:f>IF(H1036="","",I1036-H1036)</x:f>
      </x:c>
      <x:c r="K1036" s="11" t="str">
        <x:f>IF(H1036&gt;0,I1036/H1036,"")</x:f>
      </x:c>
      <x:c r="L1036" s="12" t="n">
        <x:v>0</x:v>
      </x:c>
      <x:c r="M1036" s="12" t="n">
        <x:v>127084.86</x:v>
      </x:c>
      <x:c r="N1036" s="12" t="n">
        <x:f>M1036-L1036</x:f>
        <x:v>127084.86</x:v>
      </x:c>
      <x:c r="O1036" s="3" t="str">
        <x:v>Anexo IX</x:v>
      </x:c>
    </x:row>
    <x:row r="1037" ht="34" customHeight="1">
      <x:c r="A1037" s="3" t="str">
        <x:v>Julho</x:v>
      </x:c>
      <x:c r="B1037" s="3" t="str">
        <x:v>O&amp;M</x:v>
      </x:c>
      <x:c r="C1037" s="3" t="str">
        <x:v>PRODUÇÃO</x:v>
      </x:c>
      <x:c r="D1037" s="3" t="str">
        <x:v>5020100067</x:v>
      </x:c>
      <x:c r="E1037" s="9" t="str">
        <x:v>BASE CONCRETO C/ TAMBOR PARA POSTE LM</x:v>
      </x:c>
      <x:c r="F1037" s="3" t="str">
        <x:v>UNIDADE</x:v>
      </x:c>
      <x:c r="G1037" s="10" t="n">
        <x:v>0</x:v>
      </x:c>
      <x:c r="H1037" s="10" t="str">
        <x:f>IF(G1037="","",G1037/12)</x:f>
      </x:c>
      <x:c r="I1037" s="10" t="n">
        <x:v>0</x:v>
      </x:c>
      <x:c r="J1037" s="10" t="str">
        <x:f>IF(H1037="","",I1037-H1037)</x:f>
      </x:c>
      <x:c r="K1037" s="11" t="str">
        <x:f>IF(H1037&gt;0,I1037/H1037,"")</x:f>
      </x:c>
      <x:c r="L1037" s="12" t="n">
        <x:v>0</x:v>
      </x:c>
      <x:c r="M1037" s="12" t="n">
        <x:v>0</x:v>
      </x:c>
      <x:c r="N1037" s="12" t="n">
        <x:f>M1037-L1037</x:f>
        <x:v>0</x:v>
      </x:c>
      <x:c r="O1037" s="3" t="str">
        <x:v>Anexo IX</x:v>
      </x:c>
    </x:row>
    <x:row r="1038" ht="34" customHeight="1">
      <x:c r="A1038" s="3" t="str">
        <x:v>Julho</x:v>
      </x:c>
      <x:c r="B1038" s="3" t="str">
        <x:v>O&amp;M</x:v>
      </x:c>
      <x:c r="C1038" s="3" t="str">
        <x:v>PRODUÇÃO</x:v>
      </x:c>
      <x:c r="D1038" s="3" t="str">
        <x:v>5020100066</x:v>
      </x:c>
      <x:c r="E1038" s="9" t="str">
        <x:v>BASE CAVA EM ROCHA PARA POSTE LM</x:v>
      </x:c>
      <x:c r="F1038" s="3" t="str">
        <x:v>UNIDADE</x:v>
      </x:c>
      <x:c r="G1038" s="10" t="n">
        <x:v>0</x:v>
      </x:c>
      <x:c r="H1038" s="10" t="str">
        <x:f>IF(G1038="","",G1038/12)</x:f>
      </x:c>
      <x:c r="I1038" s="10" t="n">
        <x:v>0</x:v>
      </x:c>
      <x:c r="J1038" s="10" t="str">
        <x:f>IF(H1038="","",I1038-H1038)</x:f>
      </x:c>
      <x:c r="K1038" s="11" t="str">
        <x:f>IF(H1038&gt;0,I1038/H1038,"")</x:f>
      </x:c>
      <x:c r="L1038" s="12" t="n">
        <x:v>0</x:v>
      </x:c>
      <x:c r="M1038" s="12" t="n">
        <x:v>0</x:v>
      </x:c>
      <x:c r="N1038" s="12" t="n">
        <x:f>M1038-L1038</x:f>
        <x:v>0</x:v>
      </x:c>
      <x:c r="O1038" s="3" t="str">
        <x:v>Anexo IX</x:v>
      </x:c>
    </x:row>
    <x:row r="1039" ht="34" customHeight="1">
      <x:c r="A1039" s="3" t="str">
        <x:v>Julho</x:v>
      </x:c>
      <x:c r="B1039" s="3" t="str">
        <x:v>O&amp;M</x:v>
      </x:c>
      <x:c r="C1039" s="3" t="str">
        <x:v>PRODUÇÃO</x:v>
      </x:c>
      <x:c r="D1039" s="3" t="str">
        <x:v>5020200033</x:v>
      </x:c>
      <x:c r="E1039" s="9" t="str">
        <x:v>BASE COM BRITA LM</x:v>
      </x:c>
      <x:c r="F1039" s="3" t="str">
        <x:v>CONJUNTO</x:v>
      </x:c>
      <x:c r="G1039" s="10" t="n">
        <x:v>0</x:v>
      </x:c>
      <x:c r="H1039" s="10" t="str">
        <x:f>IF(G1039="","",G1039/12)</x:f>
      </x:c>
      <x:c r="I1039" s="10" t="n">
        <x:v>0</x:v>
      </x:c>
      <x:c r="J1039" s="10" t="str">
        <x:f>IF(H1039="","",I1039-H1039)</x:f>
      </x:c>
      <x:c r="K1039" s="11" t="str">
        <x:f>IF(H1039&gt;0,I1039/H1039,"")</x:f>
      </x:c>
      <x:c r="L1039" s="12" t="n">
        <x:v>0</x:v>
      </x:c>
      <x:c r="M1039" s="12" t="n">
        <x:v>0</x:v>
      </x:c>
      <x:c r="N1039" s="12" t="n">
        <x:f>M1039-L1039</x:f>
        <x:v>0</x:v>
      </x:c>
      <x:c r="O1039" s="3" t="str">
        <x:v>Anexo IX</x:v>
      </x:c>
    </x:row>
    <x:row r="1040" ht="34" customHeight="1">
      <x:c r="A1040" s="3" t="str">
        <x:v>Julho</x:v>
      </x:c>
      <x:c r="B1040" s="3" t="str">
        <x:v>O&amp;M</x:v>
      </x:c>
      <x:c r="C1040" s="3" t="str">
        <x:v>PRODUÇÃO</x:v>
      </x:c>
      <x:c r="D1040" s="3" t="str">
        <x:v>5020200039</x:v>
      </x:c>
      <x:c r="E1040" s="9" t="str">
        <x:v>TENSIONAR ESTAI LM</x:v>
      </x:c>
      <x:c r="F1040" s="3" t="str">
        <x:v>CONJUNTO</x:v>
      </x:c>
      <x:c r="G1040" s="10" t="n">
        <x:v>0</x:v>
      </x:c>
      <x:c r="H1040" s="10" t="str">
        <x:f>IF(G1040="","",G1040/12)</x:f>
      </x:c>
      <x:c r="I1040" s="10" t="n">
        <x:v>21</x:v>
      </x:c>
      <x:c r="J1040" s="10" t="str">
        <x:f>IF(H1040="","",I1040-H1040)</x:f>
      </x:c>
      <x:c r="K1040" s="11" t="str">
        <x:f>IF(H1040&gt;0,I1040/H1040,"")</x:f>
      </x:c>
      <x:c r="L1040" s="12" t="n">
        <x:v>0</x:v>
      </x:c>
      <x:c r="M1040" s="12" t="n">
        <x:v>3864.63</x:v>
      </x:c>
      <x:c r="N1040" s="12" t="n">
        <x:f>M1040-L1040</x:f>
        <x:v>3864.63</x:v>
      </x:c>
      <x:c r="O1040" s="3" t="str">
        <x:v>Anexo IX</x:v>
      </x:c>
    </x:row>
    <x:row r="1041" ht="34" customHeight="1">
      <x:c r="A1041" s="3" t="str">
        <x:v>Julho</x:v>
      </x:c>
      <x:c r="B1041" s="3" t="str">
        <x:v>O&amp;M</x:v>
      </x:c>
      <x:c r="C1041" s="3" t="str">
        <x:v>PRODUÇÃO</x:v>
      </x:c>
      <x:c r="D1041" s="3" t="str">
        <x:v>5025300102</x:v>
      </x:c>
      <x:c r="E1041" s="9" t="str">
        <x:v>RETIRAR ABELHAS E INSETOS LM</x:v>
      </x:c>
      <x:c r="F1041" s="3" t="str">
        <x:v>UNIDADE</x:v>
      </x:c>
      <x:c r="G1041" s="10" t="n">
        <x:v>0</x:v>
      </x:c>
      <x:c r="H1041" s="10" t="str">
        <x:f>IF(G1041="","",G1041/12)</x:f>
      </x:c>
      <x:c r="I1041" s="10" t="n">
        <x:v>0</x:v>
      </x:c>
      <x:c r="J1041" s="10" t="str">
        <x:f>IF(H1041="","",I1041-H1041)</x:f>
      </x:c>
      <x:c r="K1041" s="11" t="str">
        <x:f>IF(H1041&gt;0,I1041/H1041,"")</x:f>
      </x:c>
      <x:c r="L1041" s="12" t="n">
        <x:v>0</x:v>
      </x:c>
      <x:c r="M1041" s="12" t="n">
        <x:v>0</x:v>
      </x:c>
      <x:c r="N1041" s="12" t="n">
        <x:f>M1041-L1041</x:f>
        <x:v>0</x:v>
      </x:c>
      <x:c r="O1041" s="3" t="str">
        <x:v>Anexo IX</x:v>
      </x:c>
    </x:row>
    <x:row r="1042" ht="34" customHeight="1">
      <x:c r="A1042" s="3" t="str">
        <x:v>Julho</x:v>
      </x:c>
      <x:c r="B1042" s="3" t="str">
        <x:v>O&amp;M</x:v>
      </x:c>
      <x:c r="C1042" s="3" t="str">
        <x:v>PRODUÇÃO</x:v>
      </x:c>
      <x:c r="D1042" s="3" t="str">
        <x:v>5020000109</x:v>
      </x:c>
      <x:c r="E1042" s="9" t="str">
        <x:v>PINTAR NUMERACAO POSTE LM</x:v>
      </x:c>
      <x:c r="F1042" s="3" t="str">
        <x:v>UNIDADE</x:v>
      </x:c>
      <x:c r="G1042" s="10" t="n">
        <x:v>0</x:v>
      </x:c>
      <x:c r="H1042" s="10" t="str">
        <x:f>IF(G1042="","",G1042/12)</x:f>
      </x:c>
      <x:c r="I1042" s="10" t="n">
        <x:v>0</x:v>
      </x:c>
      <x:c r="J1042" s="10" t="str">
        <x:f>IF(H1042="","",I1042-H1042)</x:f>
      </x:c>
      <x:c r="K1042" s="11" t="str">
        <x:f>IF(H1042&gt;0,I1042/H1042,"")</x:f>
      </x:c>
      <x:c r="L1042" s="12" t="n">
        <x:v>0</x:v>
      </x:c>
      <x:c r="M1042" s="12" t="n">
        <x:v>0</x:v>
      </x:c>
      <x:c r="N1042" s="12" t="n">
        <x:f>M1042-L1042</x:f>
        <x:v>0</x:v>
      </x:c>
      <x:c r="O1042" s="3" t="str">
        <x:v>Anexo IX</x:v>
      </x:c>
    </x:row>
    <x:row r="1043" ht="34" customHeight="1">
      <x:c r="A1043" s="3" t="str">
        <x:v>Julho</x:v>
      </x:c>
      <x:c r="B1043" s="3" t="str">
        <x:v>O&amp;M</x:v>
      </x:c>
      <x:c r="C1043" s="3" t="str">
        <x:v>PRODUÇÃO</x:v>
      </x:c>
      <x:c r="D1043" s="3" t="str">
        <x:v>5025000072</x:v>
      </x:c>
      <x:c r="E1043" s="9" t="str">
        <x:v>TRANSPORTAR POSTE CARRETA 14 A 25M LM</x:v>
      </x:c>
      <x:c r="F1043" s="3" t="str">
        <x:v>HORA</x:v>
      </x:c>
      <x:c r="G1043" s="10" t="n">
        <x:v>0</x:v>
      </x:c>
      <x:c r="H1043" s="10" t="str">
        <x:f>IF(G1043="","",G1043/12)</x:f>
      </x:c>
      <x:c r="I1043" s="10" t="n">
        <x:v>0</x:v>
      </x:c>
      <x:c r="J1043" s="10" t="str">
        <x:f>IF(H1043="","",I1043-H1043)</x:f>
      </x:c>
      <x:c r="K1043" s="11" t="str">
        <x:f>IF(H1043&gt;0,I1043/H1043,"")</x:f>
      </x:c>
      <x:c r="L1043" s="12" t="n">
        <x:v>0</x:v>
      </x:c>
      <x:c r="M1043" s="12" t="n">
        <x:v>0</x:v>
      </x:c>
      <x:c r="N1043" s="12" t="n">
        <x:f>M1043-L1043</x:f>
        <x:v>0</x:v>
      </x:c>
      <x:c r="O1043" s="3" t="str">
        <x:v>Anexo IX</x:v>
      </x:c>
    </x:row>
    <x:row r="1044" ht="34" customHeight="1">
      <x:c r="A1044" s="3" t="str">
        <x:v>Julho</x:v>
      </x:c>
      <x:c r="B1044" s="3" t="str">
        <x:v>O&amp;M</x:v>
      </x:c>
      <x:c r="C1044" s="3" t="str">
        <x:v>PRODUÇÃO</x:v>
      </x:c>
      <x:c r="D1044" s="3" t="str">
        <x:v>5025000073</x:v>
      </x:c>
      <x:c r="E1044" s="9" t="str">
        <x:v>ICAR POSTE COM GUINDASTE ATE 70T LM</x:v>
      </x:c>
      <x:c r="F1044" s="3" t="str">
        <x:v>HORA</x:v>
      </x:c>
      <x:c r="G1044" s="10" t="n">
        <x:v>0</x:v>
      </x:c>
      <x:c r="H1044" s="10" t="str">
        <x:f>IF(G1044="","",G1044/12)</x:f>
      </x:c>
      <x:c r="I1044" s="10" t="n">
        <x:v>0</x:v>
      </x:c>
      <x:c r="J1044" s="10" t="str">
        <x:f>IF(H1044="","",I1044-H1044)</x:f>
      </x:c>
      <x:c r="K1044" s="11" t="str">
        <x:f>IF(H1044&gt;0,I1044/H1044,"")</x:f>
      </x:c>
      <x:c r="L1044" s="12" t="n">
        <x:v>0</x:v>
      </x:c>
      <x:c r="M1044" s="12" t="n">
        <x:v>0</x:v>
      </x:c>
      <x:c r="N1044" s="12" t="n">
        <x:f>M1044-L1044</x:f>
        <x:v>0</x:v>
      </x:c>
      <x:c r="O1044" s="3" t="str">
        <x:v>Anexo IX</x:v>
      </x:c>
    </x:row>
    <x:row r="1045" ht="34" customHeight="1">
      <x:c r="A1045" s="3" t="str">
        <x:v>Julho</x:v>
      </x:c>
      <x:c r="B1045" s="3" t="str">
        <x:v>O&amp;M</x:v>
      </x:c>
      <x:c r="C1045" s="3" t="str">
        <x:v>PRODUÇÃO</x:v>
      </x:c>
      <x:c r="D1045" s="3" t="str">
        <x:v>5020000113</x:v>
      </x:c>
      <x:c r="E1045" s="9" t="str">
        <x:v>LIMPAR/ACEIRAR AO REDOR POSTE/ESTAI LM</x:v>
      </x:c>
      <x:c r="F1045" s="3" t="str">
        <x:v>UNIDADE</x:v>
      </x:c>
      <x:c r="G1045" s="10" t="n">
        <x:v>0</x:v>
      </x:c>
      <x:c r="H1045" s="10" t="str">
        <x:f>IF(G1045="","",G1045/12)</x:f>
      </x:c>
      <x:c r="I1045" s="10" t="n">
        <x:v>0</x:v>
      </x:c>
      <x:c r="J1045" s="10" t="str">
        <x:f>IF(H1045="","",I1045-H1045)</x:f>
      </x:c>
      <x:c r="K1045" s="11" t="str">
        <x:f>IF(H1045&gt;0,I1045/H1045,"")</x:f>
      </x:c>
      <x:c r="L1045" s="12" t="n">
        <x:v>0</x:v>
      </x:c>
      <x:c r="M1045" s="12" t="n">
        <x:v>0</x:v>
      </x:c>
      <x:c r="N1045" s="12" t="n">
        <x:f>M1045-L1045</x:f>
        <x:v>0</x:v>
      </x:c>
      <x:c r="O1045" s="3" t="str">
        <x:v>Anexo IX</x:v>
      </x:c>
    </x:row>
    <x:row r="1046" ht="34" customHeight="1">
      <x:c r="A1046" s="3" t="str">
        <x:v>Julho</x:v>
      </x:c>
      <x:c r="B1046" s="3" t="str">
        <x:v>O&amp;M</x:v>
      </x:c>
      <x:c r="C1046" s="3" t="str">
        <x:v>PRODUÇÃO</x:v>
      </x:c>
      <x:c r="D1046" s="3" t="str">
        <x:v>5022000230</x:v>
      </x:c>
      <x:c r="E1046" s="9" t="str">
        <x:v>INST COND NU COBRE &gt; 50MM² LM</x:v>
      </x:c>
      <x:c r="F1046" s="3" t="str">
        <x:v>METRO</x:v>
      </x:c>
      <x:c r="G1046" s="10" t="n">
        <x:v>0</x:v>
      </x:c>
      <x:c r="H1046" s="10" t="str">
        <x:f>IF(G1046="","",G1046/12)</x:f>
      </x:c>
      <x:c r="I1046" s="10" t="n">
        <x:v>0</x:v>
      </x:c>
      <x:c r="J1046" s="10" t="str">
        <x:f>IF(H1046="","",I1046-H1046)</x:f>
      </x:c>
      <x:c r="K1046" s="11" t="str">
        <x:f>IF(H1046&gt;0,I1046/H1046,"")</x:f>
      </x:c>
      <x:c r="L1046" s="12" t="n">
        <x:v>0</x:v>
      </x:c>
      <x:c r="M1046" s="12" t="n">
        <x:v>0</x:v>
      </x:c>
      <x:c r="N1046" s="12" t="n">
        <x:f>M1046-L1046</x:f>
        <x:v>0</x:v>
      </x:c>
      <x:c r="O1046" s="3" t="str">
        <x:v>Anexo IX</x:v>
      </x:c>
    </x:row>
    <x:row r="1047" ht="34" customHeight="1">
      <x:c r="A1047" s="3" t="str">
        <x:v>Julho</x:v>
      </x:c>
      <x:c r="B1047" s="3" t="str">
        <x:v>O&amp;M</x:v>
      </x:c>
      <x:c r="C1047" s="3" t="str">
        <x:v>PRODUÇÃO</x:v>
      </x:c>
      <x:c r="D1047" s="3" t="str">
        <x:v>5022000244</x:v>
      </x:c>
      <x:c r="E1047" s="9" t="str">
        <x:v>RET CONECTOR EM CONDUTOR LM</x:v>
      </x:c>
      <x:c r="F1047" s="3" t="str">
        <x:v>UNIDADE</x:v>
      </x:c>
      <x:c r="G1047" s="10" t="n">
        <x:v>0</x:v>
      </x:c>
      <x:c r="H1047" s="10" t="str">
        <x:f>IF(G1047="","",G1047/12)</x:f>
      </x:c>
      <x:c r="I1047" s="10" t="n">
        <x:v>17</x:v>
      </x:c>
      <x:c r="J1047" s="10" t="str">
        <x:f>IF(H1047="","",I1047-H1047)</x:f>
      </x:c>
      <x:c r="K1047" s="11" t="str">
        <x:f>IF(H1047&gt;0,I1047/H1047,"")</x:f>
      </x:c>
      <x:c r="L1047" s="12" t="n">
        <x:v>0</x:v>
      </x:c>
      <x:c r="M1047" s="12" t="n">
        <x:v>1772.08</x:v>
      </x:c>
      <x:c r="N1047" s="12" t="n">
        <x:f>M1047-L1047</x:f>
        <x:v>1772.08</x:v>
      </x:c>
      <x:c r="O1047" s="3" t="str">
        <x:v>Anexo IX</x:v>
      </x:c>
    </x:row>
    <x:row r="1048" ht="34" customHeight="1">
      <x:c r="A1048" s="3" t="str">
        <x:v>Julho</x:v>
      </x:c>
      <x:c r="B1048" s="3" t="str">
        <x:v>O&amp;M</x:v>
      </x:c>
      <x:c r="C1048" s="3" t="str">
        <x:v>PRODUÇÃO</x:v>
      </x:c>
      <x:c r="D1048" s="3" t="str">
        <x:v>5022000245</x:v>
      </x:c>
      <x:c r="E1048" s="9" t="str">
        <x:v>INST JUMPER EM CONDUTOR LM</x:v>
      </x:c>
      <x:c r="F1048" s="3" t="str">
        <x:v>UNIDADE</x:v>
      </x:c>
      <x:c r="G1048" s="10" t="n">
        <x:v>0</x:v>
      </x:c>
      <x:c r="H1048" s="10" t="str">
        <x:f>IF(G1048="","",G1048/12)</x:f>
      </x:c>
      <x:c r="I1048" s="10" t="n">
        <x:v>0</x:v>
      </x:c>
      <x:c r="J1048" s="10" t="str">
        <x:f>IF(H1048="","",I1048-H1048)</x:f>
      </x:c>
      <x:c r="K1048" s="11" t="str">
        <x:f>IF(H1048&gt;0,I1048/H1048,"")</x:f>
      </x:c>
      <x:c r="L1048" s="12" t="n">
        <x:v>0</x:v>
      </x:c>
      <x:c r="M1048" s="12" t="n">
        <x:v>0</x:v>
      </x:c>
      <x:c r="N1048" s="12" t="n">
        <x:f>M1048-L1048</x:f>
        <x:v>0</x:v>
      </x:c>
      <x:c r="O1048" s="3" t="str">
        <x:v>Anexo IX</x:v>
      </x:c>
    </x:row>
    <x:row r="1049" ht="34" customHeight="1">
      <x:c r="A1049" s="3" t="str">
        <x:v>Julho</x:v>
      </x:c>
      <x:c r="B1049" s="3" t="str">
        <x:v>O&amp;M</x:v>
      </x:c>
      <x:c r="C1049" s="3" t="str">
        <x:v>PRODUÇÃO</x:v>
      </x:c>
      <x:c r="D1049" s="3" t="str">
        <x:v>5022000246</x:v>
      </x:c>
      <x:c r="E1049" s="9" t="str">
        <x:v>RET JUMPER EM CONDUTOR LM</x:v>
      </x:c>
      <x:c r="F1049" s="3" t="str">
        <x:v>UNIDADE</x:v>
      </x:c>
      <x:c r="G1049" s="10" t="n">
        <x:v>0</x:v>
      </x:c>
      <x:c r="H1049" s="10" t="str">
        <x:f>IF(G1049="","",G1049/12)</x:f>
      </x:c>
      <x:c r="I1049" s="10" t="n">
        <x:v>0</x:v>
      </x:c>
      <x:c r="J1049" s="10" t="str">
        <x:f>IF(H1049="","",I1049-H1049)</x:f>
      </x:c>
      <x:c r="K1049" s="11" t="str">
        <x:f>IF(H1049&gt;0,I1049/H1049,"")</x:f>
      </x:c>
      <x:c r="L1049" s="12" t="n">
        <x:v>0</x:v>
      </x:c>
      <x:c r="M1049" s="12" t="n">
        <x:v>0</x:v>
      </x:c>
      <x:c r="N1049" s="12" t="n">
        <x:f>M1049-L1049</x:f>
        <x:v>0</x:v>
      </x:c>
      <x:c r="O1049" s="3" t="str">
        <x:v>Anexo IX</x:v>
      </x:c>
    </x:row>
    <x:row r="1050" ht="34" customHeight="1">
      <x:c r="A1050" s="3" t="str">
        <x:v>Julho</x:v>
      </x:c>
      <x:c r="B1050" s="3" t="str">
        <x:v>O&amp;M</x:v>
      </x:c>
      <x:c r="C1050" s="3" t="str">
        <x:v>PRODUÇÃO</x:v>
      </x:c>
      <x:c r="D1050" s="3" t="str">
        <x:v>5022000247</x:v>
      </x:c>
      <x:c r="E1050" s="9" t="str">
        <x:v>INST PASSAGEM DE NEUTRO LM</x:v>
      </x:c>
      <x:c r="F1050" s="3" t="str">
        <x:v>UNIDADE</x:v>
      </x:c>
      <x:c r="G1050" s="10" t="n">
        <x:v>0</x:v>
      </x:c>
      <x:c r="H1050" s="10" t="str">
        <x:f>IF(G1050="","",G1050/12)</x:f>
      </x:c>
      <x:c r="I1050" s="10" t="n">
        <x:v>2</x:v>
      </x:c>
      <x:c r="J1050" s="10" t="str">
        <x:f>IF(H1050="","",I1050-H1050)</x:f>
      </x:c>
      <x:c r="K1050" s="11" t="str">
        <x:f>IF(H1050&gt;0,I1050/H1050,"")</x:f>
      </x:c>
      <x:c r="L1050" s="12" t="n">
        <x:v>0</x:v>
      </x:c>
      <x:c r="M1050" s="12" t="n">
        <x:v>831.28</x:v>
      </x:c>
      <x:c r="N1050" s="12" t="n">
        <x:f>M1050-L1050</x:f>
        <x:v>831.28</x:v>
      </x:c>
      <x:c r="O1050" s="3" t="str">
        <x:v>Anexo IX</x:v>
      </x:c>
    </x:row>
    <x:row r="1051" ht="34" customHeight="1">
      <x:c r="A1051" s="3" t="str">
        <x:v>Julho</x:v>
      </x:c>
      <x:c r="B1051" s="3" t="str">
        <x:v>O&amp;M</x:v>
      </x:c>
      <x:c r="C1051" s="3" t="str">
        <x:v>PRODUÇÃO</x:v>
      </x:c>
      <x:c r="D1051" s="3" t="str">
        <x:v>5022000248</x:v>
      </x:c>
      <x:c r="E1051" s="9" t="str">
        <x:v>RET PASSAGEM DE NEUTRO LM</x:v>
      </x:c>
      <x:c r="F1051" s="3" t="str">
        <x:v>UNIDADE</x:v>
      </x:c>
      <x:c r="G1051" s="10" t="n">
        <x:v>0</x:v>
      </x:c>
      <x:c r="H1051" s="10" t="str">
        <x:f>IF(G1051="","",G1051/12)</x:f>
      </x:c>
      <x:c r="I1051" s="10" t="n">
        <x:v>1</x:v>
      </x:c>
      <x:c r="J1051" s="10" t="str">
        <x:f>IF(H1051="","",I1051-H1051)</x:f>
      </x:c>
      <x:c r="K1051" s="11" t="str">
        <x:f>IF(H1051&gt;0,I1051/H1051,"")</x:f>
      </x:c>
      <x:c r="L1051" s="12" t="n">
        <x:v>0</x:v>
      </x:c>
      <x:c r="M1051" s="12" t="n">
        <x:v>239.76</x:v>
      </x:c>
      <x:c r="N1051" s="12" t="n">
        <x:f>M1051-L1051</x:f>
        <x:v>239.76</x:v>
      </x:c>
      <x:c r="O1051" s="3" t="str">
        <x:v>Anexo IX</x:v>
      </x:c>
    </x:row>
    <x:row r="1052" ht="34" customHeight="1">
      <x:c r="A1052" s="3" t="str">
        <x:v>Julho</x:v>
      </x:c>
      <x:c r="B1052" s="3" t="str">
        <x:v>O&amp;M</x:v>
      </x:c>
      <x:c r="C1052" s="3" t="str">
        <x:v>PRODUÇÃO</x:v>
      </x:c>
      <x:c r="D1052" s="3" t="str">
        <x:v>5022000254</x:v>
      </x:c>
      <x:c r="E1052" s="9" t="str">
        <x:v>INST ESFERA SINALIZACAO RD LM</x:v>
      </x:c>
      <x:c r="F1052" s="3" t="str">
        <x:v>UNIDADE</x:v>
      </x:c>
      <x:c r="G1052" s="10" t="n">
        <x:v>0</x:v>
      </x:c>
      <x:c r="H1052" s="10" t="str">
        <x:f>IF(G1052="","",G1052/12)</x:f>
      </x:c>
      <x:c r="I1052" s="10" t="n">
        <x:v>0</x:v>
      </x:c>
      <x:c r="J1052" s="10" t="str">
        <x:f>IF(H1052="","",I1052-H1052)</x:f>
      </x:c>
      <x:c r="K1052" s="11" t="str">
        <x:f>IF(H1052&gt;0,I1052/H1052,"")</x:f>
      </x:c>
      <x:c r="L1052" s="12" t="n">
        <x:v>0</x:v>
      </x:c>
      <x:c r="M1052" s="12" t="n">
        <x:v>0</x:v>
      </x:c>
      <x:c r="N1052" s="12" t="n">
        <x:f>M1052-L1052</x:f>
        <x:v>0</x:v>
      </x:c>
      <x:c r="O1052" s="3" t="str">
        <x:v>Anexo IX</x:v>
      </x:c>
    </x:row>
    <x:row r="1053" ht="34" customHeight="1">
      <x:c r="A1053" s="3" t="str">
        <x:v>Julho</x:v>
      </x:c>
      <x:c r="B1053" s="3" t="str">
        <x:v>O&amp;M</x:v>
      </x:c>
      <x:c r="C1053" s="3" t="str">
        <x:v>PRODUÇÃO</x:v>
      </x:c>
      <x:c r="D1053" s="3" t="str">
        <x:v>5022000255</x:v>
      </x:c>
      <x:c r="E1053" s="9" t="str">
        <x:v>RET ESFERA DE SINALIZACAO RD LM</x:v>
      </x:c>
      <x:c r="F1053" s="3" t="str">
        <x:v>UNIDADE</x:v>
      </x:c>
      <x:c r="G1053" s="10" t="n">
        <x:v>0</x:v>
      </x:c>
      <x:c r="H1053" s="10" t="str">
        <x:f>IF(G1053="","",G1053/12)</x:f>
      </x:c>
      <x:c r="I1053" s="10" t="n">
        <x:v>0</x:v>
      </x:c>
      <x:c r="J1053" s="10" t="str">
        <x:f>IF(H1053="","",I1053-H1053)</x:f>
      </x:c>
      <x:c r="K1053" s="11" t="str">
        <x:f>IF(H1053&gt;0,I1053/H1053,"")</x:f>
      </x:c>
      <x:c r="L1053" s="12" t="n">
        <x:v>0</x:v>
      </x:c>
      <x:c r="M1053" s="12" t="n">
        <x:v>0</x:v>
      </x:c>
      <x:c r="N1053" s="12" t="n">
        <x:f>M1053-L1053</x:f>
        <x:v>0</x:v>
      </x:c>
      <x:c r="O1053" s="3" t="str">
        <x:v>Anexo IX</x:v>
      </x:c>
    </x:row>
    <x:row r="1054" ht="34" customHeight="1">
      <x:c r="A1054" s="3" t="str">
        <x:v>Julho</x:v>
      </x:c>
      <x:c r="B1054" s="3" t="str">
        <x:v>O&amp;M</x:v>
      </x:c>
      <x:c r="C1054" s="3" t="str">
        <x:v>PRODUÇÃO</x:v>
      </x:c>
      <x:c r="D1054" s="3" t="str">
        <x:v>5022000256</x:v>
      </x:c>
      <x:c r="E1054" s="9" t="str">
        <x:v>RETIRAR OBJETO ESTRANHO REDE LM</x:v>
      </x:c>
      <x:c r="F1054" s="3" t="str">
        <x:v>UNIDADE</x:v>
      </x:c>
      <x:c r="G1054" s="10" t="n">
        <x:v>0</x:v>
      </x:c>
      <x:c r="H1054" s="10" t="str">
        <x:f>IF(G1054="","",G1054/12)</x:f>
      </x:c>
      <x:c r="I1054" s="10" t="n">
        <x:v>5</x:v>
      </x:c>
      <x:c r="J1054" s="10" t="str">
        <x:f>IF(H1054="","",I1054-H1054)</x:f>
      </x:c>
      <x:c r="K1054" s="11" t="str">
        <x:f>IF(H1054&gt;0,I1054/H1054,"")</x:f>
      </x:c>
      <x:c r="L1054" s="12" t="n">
        <x:v>0</x:v>
      </x:c>
      <x:c r="M1054" s="12" t="n">
        <x:v>1629.3</x:v>
      </x:c>
      <x:c r="N1054" s="12" t="n">
        <x:f>M1054-L1054</x:f>
        <x:v>1629.3</x:v>
      </x:c>
      <x:c r="O1054" s="3" t="str">
        <x:v>Anexo IX</x:v>
      </x:c>
    </x:row>
    <x:row r="1055" ht="34" customHeight="1">
      <x:c r="A1055" s="3" t="str">
        <x:v>Julho</x:v>
      </x:c>
      <x:c r="B1055" s="3" t="str">
        <x:v>O&amp;M</x:v>
      </x:c>
      <x:c r="C1055" s="3" t="str">
        <x:v>PRODUÇÃO</x:v>
      </x:c>
      <x:c r="D1055" s="3" t="str">
        <x:v>5022000259</x:v>
      </x:c>
      <x:c r="E1055" s="9" t="str">
        <x:v>INST MUFLA RD CONDUTOR LM</x:v>
      </x:c>
      <x:c r="F1055" s="3" t="str">
        <x:v>UNIDADE</x:v>
      </x:c>
      <x:c r="G1055" s="10" t="n">
        <x:v>0</x:v>
      </x:c>
      <x:c r="H1055" s="10" t="str">
        <x:f>IF(G1055="","",G1055/12)</x:f>
      </x:c>
      <x:c r="I1055" s="10" t="n">
        <x:v>0</x:v>
      </x:c>
      <x:c r="J1055" s="10" t="str">
        <x:f>IF(H1055="","",I1055-H1055)</x:f>
      </x:c>
      <x:c r="K1055" s="11" t="str">
        <x:f>IF(H1055&gt;0,I1055/H1055,"")</x:f>
      </x:c>
      <x:c r="L1055" s="12" t="n">
        <x:v>0</x:v>
      </x:c>
      <x:c r="M1055" s="12" t="n">
        <x:v>0</x:v>
      </x:c>
      <x:c r="N1055" s="12" t="n">
        <x:f>M1055-L1055</x:f>
        <x:v>0</x:v>
      </x:c>
      <x:c r="O1055" s="3" t="str">
        <x:v>Anexo IX</x:v>
      </x:c>
    </x:row>
    <x:row r="1056" ht="34" customHeight="1">
      <x:c r="A1056" s="3" t="str">
        <x:v>Julho</x:v>
      </x:c>
      <x:c r="B1056" s="3" t="str">
        <x:v>O&amp;M</x:v>
      </x:c>
      <x:c r="C1056" s="3" t="str">
        <x:v>PRODUÇÃO</x:v>
      </x:c>
      <x:c r="D1056" s="3" t="str">
        <x:v>5022000260</x:v>
      </x:c>
      <x:c r="E1056" s="9" t="str">
        <x:v>RET MUFLA RD CONDUTOR LM</x:v>
      </x:c>
      <x:c r="F1056" s="3" t="str">
        <x:v>UNIDADE</x:v>
      </x:c>
      <x:c r="G1056" s="10" t="n">
        <x:v>0</x:v>
      </x:c>
      <x:c r="H1056" s="10" t="str">
        <x:f>IF(G1056="","",G1056/12)</x:f>
      </x:c>
      <x:c r="I1056" s="10" t="n">
        <x:v>0</x:v>
      </x:c>
      <x:c r="J1056" s="10" t="str">
        <x:f>IF(H1056="","",I1056-H1056)</x:f>
      </x:c>
      <x:c r="K1056" s="11" t="str">
        <x:f>IF(H1056&gt;0,I1056/H1056,"")</x:f>
      </x:c>
      <x:c r="L1056" s="12" t="n">
        <x:v>0</x:v>
      </x:c>
      <x:c r="M1056" s="12" t="n">
        <x:v>0</x:v>
      </x:c>
      <x:c r="N1056" s="12" t="n">
        <x:f>M1056-L1056</x:f>
        <x:v>0</x:v>
      </x:c>
      <x:c r="O1056" s="3" t="str">
        <x:v>Anexo IX</x:v>
      </x:c>
    </x:row>
    <x:row r="1057" ht="34" customHeight="1">
      <x:c r="A1057" s="3" t="str">
        <x:v>Julho</x:v>
      </x:c>
      <x:c r="B1057" s="3" t="str">
        <x:v>O&amp;M</x:v>
      </x:c>
      <x:c r="C1057" s="3" t="str">
        <x:v>PRODUÇÃO</x:v>
      </x:c>
      <x:c r="D1057" s="3" t="str">
        <x:v>5022000261</x:v>
      </x:c>
      <x:c r="E1057" s="9" t="str">
        <x:v>VERIFICAR SEQUENCIA DE FASE(MT) LM</x:v>
      </x:c>
      <x:c r="F1057" s="3" t="str">
        <x:v>UNIDADE</x:v>
      </x:c>
      <x:c r="G1057" s="10" t="n">
        <x:v>0</x:v>
      </x:c>
      <x:c r="H1057" s="10" t="str">
        <x:f>IF(G1057="","",G1057/12)</x:f>
      </x:c>
      <x:c r="I1057" s="10" t="n">
        <x:v>3</x:v>
      </x:c>
      <x:c r="J1057" s="10" t="str">
        <x:f>IF(H1057="","",I1057-H1057)</x:f>
      </x:c>
      <x:c r="K1057" s="11" t="str">
        <x:f>IF(H1057&gt;0,I1057/H1057,"")</x:f>
      </x:c>
      <x:c r="L1057" s="12" t="n">
        <x:v>0</x:v>
      </x:c>
      <x:c r="M1057" s="12" t="n">
        <x:v>2051.01</x:v>
      </x:c>
      <x:c r="N1057" s="12" t="n">
        <x:f>M1057-L1057</x:f>
        <x:v>2051.01</x:v>
      </x:c>
      <x:c r="O1057" s="3" t="str">
        <x:v>Anexo IX</x:v>
      </x:c>
    </x:row>
    <x:row r="1058" ht="34" customHeight="1">
      <x:c r="A1058" s="3" t="str">
        <x:v>Julho</x:v>
      </x:c>
      <x:c r="B1058" s="3" t="str">
        <x:v>O&amp;M</x:v>
      </x:c>
      <x:c r="C1058" s="3" t="str">
        <x:v>PRODUÇÃO</x:v>
      </x:c>
      <x:c r="D1058" s="3" t="str">
        <x:v>5021000149</x:v>
      </x:c>
      <x:c r="E1058" s="9" t="str">
        <x:v>INST ESTR PRI 2/3F ANC/AMA SP S/CRUZ LM</x:v>
      </x:c>
      <x:c r="F1058" s="3" t="str">
        <x:v>CONJUNTO</x:v>
      </x:c>
      <x:c r="G1058" s="10" t="n">
        <x:v>0</x:v>
      </x:c>
      <x:c r="H1058" s="10" t="str">
        <x:f>IF(G1058="","",G1058/12)</x:f>
      </x:c>
      <x:c r="I1058" s="10" t="n">
        <x:v>0</x:v>
      </x:c>
      <x:c r="J1058" s="10" t="str">
        <x:f>IF(H1058="","",I1058-H1058)</x:f>
      </x:c>
      <x:c r="K1058" s="11" t="str">
        <x:f>IF(H1058&gt;0,I1058/H1058,"")</x:f>
      </x:c>
      <x:c r="L1058" s="12" t="n">
        <x:v>0</x:v>
      </x:c>
      <x:c r="M1058" s="12" t="n">
        <x:v>0</x:v>
      </x:c>
      <x:c r="N1058" s="12" t="n">
        <x:f>M1058-L1058</x:f>
        <x:v>0</x:v>
      </x:c>
      <x:c r="O1058" s="3" t="str">
        <x:v>Anexo IX</x:v>
      </x:c>
    </x:row>
    <x:row r="1059" ht="34" customHeight="1">
      <x:c r="A1059" s="3" t="str">
        <x:v>Julho</x:v>
      </x:c>
      <x:c r="B1059" s="3" t="str">
        <x:v>O&amp;M</x:v>
      </x:c>
      <x:c r="C1059" s="3" t="str">
        <x:v>PRODUÇÃO</x:v>
      </x:c>
      <x:c r="D1059" s="3" t="str">
        <x:v>5021000150</x:v>
      </x:c>
      <x:c r="E1059" s="9" t="str">
        <x:v>RET ESTR PRI 2/3F ANC/AMA SP S/CRUZ LM</x:v>
      </x:c>
      <x:c r="F1059" s="3" t="str">
        <x:v>CONJUNTO</x:v>
      </x:c>
      <x:c r="G1059" s="10" t="n">
        <x:v>0</x:v>
      </x:c>
      <x:c r="H1059" s="10" t="str">
        <x:f>IF(G1059="","",G1059/12)</x:f>
      </x:c>
      <x:c r="I1059" s="10" t="n">
        <x:v>0</x:v>
      </x:c>
      <x:c r="J1059" s="10" t="str">
        <x:f>IF(H1059="","",I1059-H1059)</x:f>
      </x:c>
      <x:c r="K1059" s="11" t="str">
        <x:f>IF(H1059&gt;0,I1059/H1059,"")</x:f>
      </x:c>
      <x:c r="L1059" s="12" t="n">
        <x:v>0</x:v>
      </x:c>
      <x:c r="M1059" s="12" t="n">
        <x:v>0</x:v>
      </x:c>
      <x:c r="N1059" s="12" t="n">
        <x:f>M1059-L1059</x:f>
        <x:v>0</x:v>
      </x:c>
      <x:c r="O1059" s="3" t="str">
        <x:v>Anexo IX</x:v>
      </x:c>
    </x:row>
    <x:row r="1060" ht="34" customHeight="1">
      <x:c r="A1060" s="3" t="str">
        <x:v>Julho</x:v>
      </x:c>
      <x:c r="B1060" s="3" t="str">
        <x:v>O&amp;M</x:v>
      </x:c>
      <x:c r="C1060" s="3" t="str">
        <x:v>PRODUÇÃO</x:v>
      </x:c>
      <x:c r="D1060" s="3" t="str">
        <x:v>5021000151</x:v>
      </x:c>
      <x:c r="E1060" s="9" t="str">
        <x:v>INST ESTR PRI 2/3F ANC/AMA DP S/CRUZ LM</x:v>
      </x:c>
      <x:c r="F1060" s="3" t="str">
        <x:v>CONJUNTO</x:v>
      </x:c>
      <x:c r="G1060" s="10" t="n">
        <x:v>0</x:v>
      </x:c>
      <x:c r="H1060" s="10" t="str">
        <x:f>IF(G1060="","",G1060/12)</x:f>
      </x:c>
      <x:c r="I1060" s="10" t="n">
        <x:v>0</x:v>
      </x:c>
      <x:c r="J1060" s="10" t="str">
        <x:f>IF(H1060="","",I1060-H1060)</x:f>
      </x:c>
      <x:c r="K1060" s="11" t="str">
        <x:f>IF(H1060&gt;0,I1060/H1060,"")</x:f>
      </x:c>
      <x:c r="L1060" s="12" t="n">
        <x:v>0</x:v>
      </x:c>
      <x:c r="M1060" s="12" t="n">
        <x:v>0</x:v>
      </x:c>
      <x:c r="N1060" s="12" t="n">
        <x:f>M1060-L1060</x:f>
        <x:v>0</x:v>
      </x:c>
      <x:c r="O1060" s="3" t="str">
        <x:v>Anexo IX</x:v>
      </x:c>
    </x:row>
    <x:row r="1061" ht="34" customHeight="1">
      <x:c r="A1061" s="3" t="str">
        <x:v>Julho</x:v>
      </x:c>
      <x:c r="B1061" s="3" t="str">
        <x:v>O&amp;M</x:v>
      </x:c>
      <x:c r="C1061" s="3" t="str">
        <x:v>PRODUÇÃO</x:v>
      </x:c>
      <x:c r="D1061" s="3" t="str">
        <x:v>5021000152</x:v>
      </x:c>
      <x:c r="E1061" s="9" t="str">
        <x:v>RET ESTR PRI 2/3F ANC/AMA DP S/CRUZ LM</x:v>
      </x:c>
      <x:c r="F1061" s="3" t="str">
        <x:v>CONJUNTO</x:v>
      </x:c>
      <x:c r="G1061" s="10" t="n">
        <x:v>0</x:v>
      </x:c>
      <x:c r="H1061" s="10" t="str">
        <x:f>IF(G1061="","",G1061/12)</x:f>
      </x:c>
      <x:c r="I1061" s="10" t="n">
        <x:v>0</x:v>
      </x:c>
      <x:c r="J1061" s="10" t="str">
        <x:f>IF(H1061="","",I1061-H1061)</x:f>
      </x:c>
      <x:c r="K1061" s="11" t="str">
        <x:f>IF(H1061&gt;0,I1061/H1061,"")</x:f>
      </x:c>
      <x:c r="L1061" s="12" t="n">
        <x:v>0</x:v>
      </x:c>
      <x:c r="M1061" s="12" t="n">
        <x:v>0</x:v>
      </x:c>
      <x:c r="N1061" s="12" t="n">
        <x:f>M1061-L1061</x:f>
        <x:v>0</x:v>
      </x:c>
      <x:c r="O1061" s="3" t="str">
        <x:v>Anexo IX</x:v>
      </x:c>
    </x:row>
    <x:row r="1062" ht="34" customHeight="1">
      <x:c r="A1062" s="3" t="str">
        <x:v>Julho</x:v>
      </x:c>
      <x:c r="B1062" s="3" t="str">
        <x:v>O&amp;M</x:v>
      </x:c>
      <x:c r="C1062" s="3" t="str">
        <x:v>PRODUÇÃO</x:v>
      </x:c>
      <x:c r="D1062" s="3" t="str">
        <x:v>5021000156</x:v>
      </x:c>
      <x:c r="E1062" s="9" t="str">
        <x:v>RET ESTR PRI 2/3F ANC/AMA S/CRUZ HTE LM</x:v>
      </x:c>
      <x:c r="F1062" s="3" t="str">
        <x:v>CONJUNTO</x:v>
      </x:c>
      <x:c r="G1062" s="10" t="n">
        <x:v>0</x:v>
      </x:c>
      <x:c r="H1062" s="10" t="str">
        <x:f>IF(G1062="","",G1062/12)</x:f>
      </x:c>
      <x:c r="I1062" s="10" t="n">
        <x:v>0</x:v>
      </x:c>
      <x:c r="J1062" s="10" t="str">
        <x:f>IF(H1062="","",I1062-H1062)</x:f>
      </x:c>
      <x:c r="K1062" s="11" t="str">
        <x:f>IF(H1062&gt;0,I1062/H1062,"")</x:f>
      </x:c>
      <x:c r="L1062" s="12" t="n">
        <x:v>0</x:v>
      </x:c>
      <x:c r="M1062" s="12" t="n">
        <x:v>0</x:v>
      </x:c>
      <x:c r="N1062" s="12" t="n">
        <x:f>M1062-L1062</x:f>
        <x:v>0</x:v>
      </x:c>
      <x:c r="O1062" s="3" t="str">
        <x:v>Anexo IX</x:v>
      </x:c>
    </x:row>
    <x:row r="1063" ht="34" customHeight="1">
      <x:c r="A1063" s="3" t="str">
        <x:v>Julho</x:v>
      </x:c>
      <x:c r="B1063" s="3" t="str">
        <x:v>O&amp;M</x:v>
      </x:c>
      <x:c r="C1063" s="3" t="str">
        <x:v>PRODUÇÃO</x:v>
      </x:c>
      <x:c r="D1063" s="3" t="str">
        <x:v>5021200045</x:v>
      </x:c>
      <x:c r="E1063" s="9" t="str">
        <x:v>RET ISOLADOR ROLDANA LM</x:v>
      </x:c>
      <x:c r="F1063" s="3" t="str">
        <x:v>UNIDADE</x:v>
      </x:c>
      <x:c r="G1063" s="10" t="n">
        <x:v>0</x:v>
      </x:c>
      <x:c r="H1063" s="10" t="str">
        <x:f>IF(G1063="","",G1063/12)</x:f>
      </x:c>
      <x:c r="I1063" s="10" t="n">
        <x:v>0</x:v>
      </x:c>
      <x:c r="J1063" s="10" t="str">
        <x:f>IF(H1063="","",I1063-H1063)</x:f>
      </x:c>
      <x:c r="K1063" s="11" t="str">
        <x:f>IF(H1063&gt;0,I1063/H1063,"")</x:f>
      </x:c>
      <x:c r="L1063" s="12" t="n">
        <x:v>0</x:v>
      </x:c>
      <x:c r="M1063" s="12" t="n">
        <x:v>0</x:v>
      </x:c>
      <x:c r="N1063" s="12" t="n">
        <x:f>M1063-L1063</x:f>
        <x:v>0</x:v>
      </x:c>
      <x:c r="O1063" s="3" t="str">
        <x:v>Anexo IX</x:v>
      </x:c>
    </x:row>
    <x:row r="1064" ht="34" customHeight="1">
      <x:c r="A1064" s="3" t="str">
        <x:v>Julho</x:v>
      </x:c>
      <x:c r="B1064" s="3" t="str">
        <x:v>O&amp;M</x:v>
      </x:c>
      <x:c r="C1064" s="3" t="str">
        <x:v>PRODUÇÃO</x:v>
      </x:c>
      <x:c r="D1064" s="3" t="str">
        <x:v>5025300165</x:v>
      </x:c>
      <x:c r="E1064" s="9" t="str">
        <x:v>RET ESTR CP PARA-RAIOS MT LM</x:v>
      </x:c>
      <x:c r="F1064" s="3" t="str">
        <x:v>CONJUNTO</x:v>
      </x:c>
      <x:c r="G1064" s="10" t="n">
        <x:v>0</x:v>
      </x:c>
      <x:c r="H1064" s="10" t="str">
        <x:f>IF(G1064="","",G1064/12)</x:f>
      </x:c>
      <x:c r="I1064" s="10" t="n">
        <x:v>2</x:v>
      </x:c>
      <x:c r="J1064" s="10" t="str">
        <x:f>IF(H1064="","",I1064-H1064)</x:f>
      </x:c>
      <x:c r="K1064" s="11" t="str">
        <x:f>IF(H1064&gt;0,I1064/H1064,"")</x:f>
      </x:c>
      <x:c r="L1064" s="12" t="n">
        <x:v>0</x:v>
      </x:c>
      <x:c r="M1064" s="12" t="n">
        <x:v>1044.76</x:v>
      </x:c>
      <x:c r="N1064" s="12" t="n">
        <x:f>M1064-L1064</x:f>
        <x:v>1044.76</x:v>
      </x:c>
      <x:c r="O1064" s="3" t="str">
        <x:v>Anexo IX</x:v>
      </x:c>
    </x:row>
    <x:row r="1065" ht="34" customHeight="1">
      <x:c r="A1065" s="3" t="str">
        <x:v>Julho</x:v>
      </x:c>
      <x:c r="B1065" s="3" t="str">
        <x:v>O&amp;M</x:v>
      </x:c>
      <x:c r="C1065" s="3" t="str">
        <x:v>PRODUÇÃO</x:v>
      </x:c>
      <x:c r="D1065" s="3" t="str">
        <x:v>5022000268</x:v>
      </x:c>
      <x:c r="E1065" s="9" t="str">
        <x:v>INST COND ISOL MT ATE 3X185MM²+3/8" LM</x:v>
      </x:c>
      <x:c r="F1065" s="3" t="str">
        <x:v>METRO</x:v>
      </x:c>
      <x:c r="G1065" s="10" t="n">
        <x:v>0</x:v>
      </x:c>
      <x:c r="H1065" s="10" t="str">
        <x:f>IF(G1065="","",G1065/12)</x:f>
      </x:c>
      <x:c r="I1065" s="10" t="n">
        <x:v>0</x:v>
      </x:c>
      <x:c r="J1065" s="10" t="str">
        <x:f>IF(H1065="","",I1065-H1065)</x:f>
      </x:c>
      <x:c r="K1065" s="11" t="str">
        <x:f>IF(H1065&gt;0,I1065/H1065,"")</x:f>
      </x:c>
      <x:c r="L1065" s="12" t="n">
        <x:v>0</x:v>
      </x:c>
      <x:c r="M1065" s="12" t="n">
        <x:v>0</x:v>
      </x:c>
      <x:c r="N1065" s="12" t="n">
        <x:f>M1065-L1065</x:f>
        <x:v>0</x:v>
      </x:c>
      <x:c r="O1065" s="3" t="str">
        <x:v>Anexo IX</x:v>
      </x:c>
    </x:row>
    <x:row r="1066" ht="34" customHeight="1">
      <x:c r="A1066" s="3" t="str">
        <x:v>Julho</x:v>
      </x:c>
      <x:c r="B1066" s="3" t="str">
        <x:v>O&amp;M</x:v>
      </x:c>
      <x:c r="C1066" s="3" t="str">
        <x:v>PRODUÇÃO</x:v>
      </x:c>
      <x:c r="D1066" s="3" t="str">
        <x:v>5022000269</x:v>
      </x:c>
      <x:c r="E1066" s="9" t="str">
        <x:v>RET COND ISOL MT ATE 3X185MM²+3/8" LM</x:v>
      </x:c>
      <x:c r="F1066" s="3" t="str">
        <x:v>METRO</x:v>
      </x:c>
      <x:c r="G1066" s="10" t="n">
        <x:v>0</x:v>
      </x:c>
      <x:c r="H1066" s="10" t="str">
        <x:f>IF(G1066="","",G1066/12)</x:f>
      </x:c>
      <x:c r="I1066" s="10" t="n">
        <x:v>0</x:v>
      </x:c>
      <x:c r="J1066" s="10" t="str">
        <x:f>IF(H1066="","",I1066-H1066)</x:f>
      </x:c>
      <x:c r="K1066" s="11" t="str">
        <x:f>IF(H1066&gt;0,I1066/H1066,"")</x:f>
      </x:c>
      <x:c r="L1066" s="12" t="n">
        <x:v>0</x:v>
      </x:c>
      <x:c r="M1066" s="12" t="n">
        <x:v>0</x:v>
      </x:c>
      <x:c r="N1066" s="12" t="n">
        <x:f>M1066-L1066</x:f>
        <x:v>0</x:v>
      </x:c>
      <x:c r="O1066" s="3" t="str">
        <x:v>Anexo IX</x:v>
      </x:c>
    </x:row>
    <x:row r="1067" ht="34" customHeight="1">
      <x:c r="A1067" s="3" t="str">
        <x:v>Julho</x:v>
      </x:c>
      <x:c r="B1067" s="3" t="str">
        <x:v>O&amp;M</x:v>
      </x:c>
      <x:c r="C1067" s="3" t="str">
        <x:v>PRODUÇÃO</x:v>
      </x:c>
      <x:c r="D1067" s="3" t="str">
        <x:v>5022000270</x:v>
      </x:c>
      <x:c r="E1067" s="9" t="str">
        <x:v>INST COND ISOL BT &lt;= 1X25MM² POST MET LM</x:v>
      </x:c>
      <x:c r="F1067" s="3" t="str">
        <x:v>METRO</x:v>
      </x:c>
      <x:c r="G1067" s="10" t="n">
        <x:v>0</x:v>
      </x:c>
      <x:c r="H1067" s="10" t="str">
        <x:f>IF(G1067="","",G1067/12)</x:f>
      </x:c>
      <x:c r="I1067" s="10" t="n">
        <x:v>0</x:v>
      </x:c>
      <x:c r="J1067" s="10" t="str">
        <x:f>IF(H1067="","",I1067-H1067)</x:f>
      </x:c>
      <x:c r="K1067" s="11" t="str">
        <x:f>IF(H1067&gt;0,I1067/H1067,"")</x:f>
      </x:c>
      <x:c r="L1067" s="12" t="n">
        <x:v>0</x:v>
      </x:c>
      <x:c r="M1067" s="12" t="n">
        <x:v>0</x:v>
      </x:c>
      <x:c r="N1067" s="12" t="n">
        <x:f>M1067-L1067</x:f>
        <x:v>0</x:v>
      </x:c>
      <x:c r="O1067" s="3" t="str">
        <x:v>Anexo IX</x:v>
      </x:c>
    </x:row>
    <x:row r="1068" ht="34" customHeight="1">
      <x:c r="A1068" s="3" t="str">
        <x:v>Julho</x:v>
      </x:c>
      <x:c r="B1068" s="3" t="str">
        <x:v>O&amp;M</x:v>
      </x:c>
      <x:c r="C1068" s="3" t="str">
        <x:v>PRODUÇÃO</x:v>
      </x:c>
      <x:c r="D1068" s="3" t="str">
        <x:v>5022000271</x:v>
      </x:c>
      <x:c r="E1068" s="9" t="str">
        <x:v>RET COND ISOL BT &lt;= 1X25MM² POST MET LM</x:v>
      </x:c>
      <x:c r="F1068" s="3" t="str">
        <x:v>METRO</x:v>
      </x:c>
      <x:c r="G1068" s="10" t="n">
        <x:v>0</x:v>
      </x:c>
      <x:c r="H1068" s="10" t="str">
        <x:f>IF(G1068="","",G1068/12)</x:f>
      </x:c>
      <x:c r="I1068" s="10" t="n">
        <x:v>0</x:v>
      </x:c>
      <x:c r="J1068" s="10" t="str">
        <x:f>IF(H1068="","",I1068-H1068)</x:f>
      </x:c>
      <x:c r="K1068" s="11" t="str">
        <x:f>IF(H1068&gt;0,I1068/H1068,"")</x:f>
      </x:c>
      <x:c r="L1068" s="12" t="n">
        <x:v>0</x:v>
      </x:c>
      <x:c r="M1068" s="12" t="n">
        <x:v>0</x:v>
      </x:c>
      <x:c r="N1068" s="12" t="n">
        <x:f>M1068-L1068</x:f>
        <x:v>0</x:v>
      </x:c>
      <x:c r="O1068" s="3" t="str">
        <x:v>Anexo IX</x:v>
      </x:c>
    </x:row>
    <x:row r="1069" ht="34" customHeight="1">
      <x:c r="A1069" s="3" t="str">
        <x:v>Julho</x:v>
      </x:c>
      <x:c r="B1069" s="3" t="str">
        <x:v>O&amp;M</x:v>
      </x:c>
      <x:c r="C1069" s="3" t="str">
        <x:v>PRODUÇÃO</x:v>
      </x:c>
      <x:c r="D1069" s="3" t="str">
        <x:v>5022000272</x:v>
      </x:c>
      <x:c r="E1069" s="9" t="str">
        <x:v>INST COND ISOL BT &lt;= 2X25MM² POST MET LM</x:v>
      </x:c>
      <x:c r="F1069" s="3" t="str">
        <x:v>METRO</x:v>
      </x:c>
      <x:c r="G1069" s="10" t="n">
        <x:v>0</x:v>
      </x:c>
      <x:c r="H1069" s="10" t="str">
        <x:f>IF(G1069="","",G1069/12)</x:f>
      </x:c>
      <x:c r="I1069" s="10" t="n">
        <x:v>0</x:v>
      </x:c>
      <x:c r="J1069" s="10" t="str">
        <x:f>IF(H1069="","",I1069-H1069)</x:f>
      </x:c>
      <x:c r="K1069" s="11" t="str">
        <x:f>IF(H1069&gt;0,I1069/H1069,"")</x:f>
      </x:c>
      <x:c r="L1069" s="12" t="n">
        <x:v>0</x:v>
      </x:c>
      <x:c r="M1069" s="12" t="n">
        <x:v>0</x:v>
      </x:c>
      <x:c r="N1069" s="12" t="n">
        <x:f>M1069-L1069</x:f>
        <x:v>0</x:v>
      </x:c>
      <x:c r="O1069" s="3" t="str">
        <x:v>Anexo IX</x:v>
      </x:c>
    </x:row>
    <x:row r="1070" ht="34" customHeight="1">
      <x:c r="A1070" s="3" t="str">
        <x:v>Julho</x:v>
      </x:c>
      <x:c r="B1070" s="3" t="str">
        <x:v>O&amp;M</x:v>
      </x:c>
      <x:c r="C1070" s="3" t="str">
        <x:v>PRODUÇÃO</x:v>
      </x:c>
      <x:c r="D1070" s="3" t="str">
        <x:v>5022000273</x:v>
      </x:c>
      <x:c r="E1070" s="9" t="str">
        <x:v>RET COND ISOL BT &lt;= 2X25MM² POST MET LM</x:v>
      </x:c>
      <x:c r="F1070" s="3" t="str">
        <x:v>METRO</x:v>
      </x:c>
      <x:c r="G1070" s="10" t="n">
        <x:v>0</x:v>
      </x:c>
      <x:c r="H1070" s="10" t="str">
        <x:f>IF(G1070="","",G1070/12)</x:f>
      </x:c>
      <x:c r="I1070" s="10" t="n">
        <x:v>0</x:v>
      </x:c>
      <x:c r="J1070" s="10" t="str">
        <x:f>IF(H1070="","",I1070-H1070)</x:f>
      </x:c>
      <x:c r="K1070" s="11" t="str">
        <x:f>IF(H1070&gt;0,I1070/H1070,"")</x:f>
      </x:c>
      <x:c r="L1070" s="12" t="n">
        <x:v>0</x:v>
      </x:c>
      <x:c r="M1070" s="12" t="n">
        <x:v>0</x:v>
      </x:c>
      <x:c r="N1070" s="12" t="n">
        <x:f>M1070-L1070</x:f>
        <x:v>0</x:v>
      </x:c>
      <x:c r="O1070" s="3" t="str">
        <x:v>Anexo IX</x:v>
      </x:c>
    </x:row>
    <x:row r="1071" ht="34" customHeight="1">
      <x:c r="A1071" s="3" t="str">
        <x:v>Julho</x:v>
      </x:c>
      <x:c r="B1071" s="3" t="str">
        <x:v>O&amp;M</x:v>
      </x:c>
      <x:c r="C1071" s="3" t="str">
        <x:v>PRODUÇÃO</x:v>
      </x:c>
      <x:c r="D1071" s="3" t="str">
        <x:v>5021000161</x:v>
      </x:c>
      <x:c r="E1071" s="9" t="str">
        <x:v>RET ESTR PRI RDC ANCORAGEM SIMPLES LM</x:v>
      </x:c>
      <x:c r="F1071" s="3" t="str">
        <x:v>CONJUNTO</x:v>
      </x:c>
      <x:c r="G1071" s="10" t="n">
        <x:v>0</x:v>
      </x:c>
      <x:c r="H1071" s="10" t="str">
        <x:f>IF(G1071="","",G1071/12)</x:f>
      </x:c>
      <x:c r="I1071" s="10" t="n">
        <x:v>1</x:v>
      </x:c>
      <x:c r="J1071" s="10" t="str">
        <x:f>IF(H1071="","",I1071-H1071)</x:f>
      </x:c>
      <x:c r="K1071" s="11" t="str">
        <x:f>IF(H1071&gt;0,I1071/H1071,"")</x:f>
      </x:c>
      <x:c r="L1071" s="12" t="n">
        <x:v>0</x:v>
      </x:c>
      <x:c r="M1071" s="12" t="n">
        <x:v>497.4</x:v>
      </x:c>
      <x:c r="N1071" s="12" t="n">
        <x:f>M1071-L1071</x:f>
        <x:v>497.4</x:v>
      </x:c>
      <x:c r="O1071" s="3" t="str">
        <x:v>Anexo IX</x:v>
      </x:c>
    </x:row>
    <x:row r="1072" ht="34" customHeight="1">
      <x:c r="A1072" s="3" t="str">
        <x:v>Julho</x:v>
      </x:c>
      <x:c r="B1072" s="3" t="str">
        <x:v>O&amp;M</x:v>
      </x:c>
      <x:c r="C1072" s="3" t="str">
        <x:v>PRODUÇÃO</x:v>
      </x:c>
      <x:c r="D1072" s="3" t="str">
        <x:v>5021000163</x:v>
      </x:c>
      <x:c r="E1072" s="9" t="str">
        <x:v>RET ESTR PRI RDC ANCORAGEM DUPLA LM</x:v>
      </x:c>
      <x:c r="F1072" s="3" t="str">
        <x:v>CONJUNTO</x:v>
      </x:c>
      <x:c r="G1072" s="10" t="n">
        <x:v>0</x:v>
      </x:c>
      <x:c r="H1072" s="10" t="str">
        <x:f>IF(G1072="","",G1072/12)</x:f>
      </x:c>
      <x:c r="I1072" s="10" t="n">
        <x:v>1</x:v>
      </x:c>
      <x:c r="J1072" s="10" t="str">
        <x:f>IF(H1072="","",I1072-H1072)</x:f>
      </x:c>
      <x:c r="K1072" s="11" t="str">
        <x:f>IF(H1072&gt;0,I1072/H1072,"")</x:f>
      </x:c>
      <x:c r="L1072" s="12" t="n">
        <x:v>0</x:v>
      </x:c>
      <x:c r="M1072" s="12" t="n">
        <x:v>564.7</x:v>
      </x:c>
      <x:c r="N1072" s="12" t="n">
        <x:f>M1072-L1072</x:f>
        <x:v>564.7</x:v>
      </x:c>
      <x:c r="O1072" s="3" t="str">
        <x:v>Anexo IX</x:v>
      </x:c>
    </x:row>
    <x:row r="1073" ht="34" customHeight="1">
      <x:c r="A1073" s="3" t="str">
        <x:v>Julho</x:v>
      </x:c>
      <x:c r="B1073" s="3" t="str">
        <x:v>O&amp;M</x:v>
      </x:c>
      <x:c r="C1073" s="3" t="str">
        <x:v>PRODUÇÃO</x:v>
      </x:c>
      <x:c r="D1073" s="3" t="str">
        <x:v>5021000165</x:v>
      </x:c>
      <x:c r="E1073" s="9" t="str">
        <x:v>RET ESTR PRI RDC N3S-CE LM</x:v>
      </x:c>
      <x:c r="F1073" s="3" t="str">
        <x:v>CONJUNTO</x:v>
      </x:c>
      <x:c r="G1073" s="10" t="n">
        <x:v>0</x:v>
      </x:c>
      <x:c r="H1073" s="10" t="str">
        <x:f>IF(G1073="","",G1073/12)</x:f>
      </x:c>
      <x:c r="I1073" s="10" t="n">
        <x:v>1</x:v>
      </x:c>
      <x:c r="J1073" s="10" t="str">
        <x:f>IF(H1073="","",I1073-H1073)</x:f>
      </x:c>
      <x:c r="K1073" s="11" t="str">
        <x:f>IF(H1073&gt;0,I1073/H1073,"")</x:f>
      </x:c>
      <x:c r="L1073" s="12" t="n">
        <x:v>0</x:v>
      </x:c>
      <x:c r="M1073" s="12" t="n">
        <x:v>654.35</x:v>
      </x:c>
      <x:c r="N1073" s="12" t="n">
        <x:f>M1073-L1073</x:f>
        <x:v>654.35</x:v>
      </x:c>
      <x:c r="O1073" s="3" t="str">
        <x:v>Anexo IX</x:v>
      </x:c>
    </x:row>
    <x:row r="1074" ht="34" customHeight="1">
      <x:c r="A1074" s="3" t="str">
        <x:v>Julho</x:v>
      </x:c>
      <x:c r="B1074" s="3" t="str">
        <x:v>O&amp;M</x:v>
      </x:c>
      <x:c r="C1074" s="3" t="str">
        <x:v>PRODUÇÃO</x:v>
      </x:c>
      <x:c r="D1074" s="3" t="str">
        <x:v>5021000166</x:v>
      </x:c>
      <x:c r="E1074" s="9" t="str">
        <x:v>INST ESTR PRI RDC N3S-CE-PR LM</x:v>
      </x:c>
      <x:c r="F1074" s="3" t="str">
        <x:v>CONJUNTO</x:v>
      </x:c>
      <x:c r="G1074" s="10" t="n">
        <x:v>0</x:v>
      </x:c>
      <x:c r="H1074" s="10" t="str">
        <x:f>IF(G1074="","",G1074/12)</x:f>
      </x:c>
      <x:c r="I1074" s="10" t="n">
        <x:v>2</x:v>
      </x:c>
      <x:c r="J1074" s="10" t="str">
        <x:f>IF(H1074="","",I1074-H1074)</x:f>
      </x:c>
      <x:c r="K1074" s="11" t="str">
        <x:f>IF(H1074&gt;0,I1074/H1074,"")</x:f>
      </x:c>
      <x:c r="L1074" s="12" t="n">
        <x:v>0</x:v>
      </x:c>
      <x:c r="M1074" s="12" t="n">
        <x:v>2665.26</x:v>
      </x:c>
      <x:c r="N1074" s="12" t="n">
        <x:f>M1074-L1074</x:f>
        <x:v>2665.26</x:v>
      </x:c>
      <x:c r="O1074" s="3" t="str">
        <x:v>Anexo IX</x:v>
      </x:c>
    </x:row>
    <x:row r="1075" ht="34" customHeight="1">
      <x:c r="A1075" s="3" t="str">
        <x:v>Julho</x:v>
      </x:c>
      <x:c r="B1075" s="3" t="str">
        <x:v>O&amp;M</x:v>
      </x:c>
      <x:c r="C1075" s="3" t="str">
        <x:v>PRODUÇÃO</x:v>
      </x:c>
      <x:c r="D1075" s="3" t="str">
        <x:v>5021000167</x:v>
      </x:c>
      <x:c r="E1075" s="9" t="str">
        <x:v>RET ESTR PRI RDC N3S-CE-PR LM</x:v>
      </x:c>
      <x:c r="F1075" s="3" t="str">
        <x:v>CONJUNTO</x:v>
      </x:c>
      <x:c r="G1075" s="10" t="n">
        <x:v>0</x:v>
      </x:c>
      <x:c r="H1075" s="10" t="str">
        <x:f>IF(G1075="","",G1075/12)</x:f>
      </x:c>
      <x:c r="I1075" s="10" t="n">
        <x:v>0</x:v>
      </x:c>
      <x:c r="J1075" s="10" t="str">
        <x:f>IF(H1075="","",I1075-H1075)</x:f>
      </x:c>
      <x:c r="K1075" s="11" t="str">
        <x:f>IF(H1075&gt;0,I1075/H1075,"")</x:f>
      </x:c>
      <x:c r="L1075" s="12" t="n">
        <x:v>0</x:v>
      </x:c>
      <x:c r="M1075" s="12" t="n">
        <x:v>0</x:v>
      </x:c>
      <x:c r="N1075" s="12" t="n">
        <x:f>M1075-L1075</x:f>
        <x:v>0</x:v>
      </x:c>
      <x:c r="O1075" s="3" t="str">
        <x:v>Anexo IX</x:v>
      </x:c>
    </x:row>
    <x:row r="1076" ht="34" customHeight="1">
      <x:c r="A1076" s="3" t="str">
        <x:v>Julho</x:v>
      </x:c>
      <x:c r="B1076" s="3" t="str">
        <x:v>O&amp;M</x:v>
      </x:c>
      <x:c r="C1076" s="3" t="str">
        <x:v>PRODUÇÃO</x:v>
      </x:c>
      <x:c r="D1076" s="3" t="str">
        <x:v>5021000169</x:v>
      </x:c>
      <x:c r="E1076" s="9" t="str">
        <x:v>RET ESTR PRI RDC DN-CE LM</x:v>
      </x:c>
      <x:c r="F1076" s="3" t="str">
        <x:v>CONJUNTO</x:v>
      </x:c>
      <x:c r="G1076" s="10" t="n">
        <x:v>0</x:v>
      </x:c>
      <x:c r="H1076" s="10" t="str">
        <x:f>IF(G1076="","",G1076/12)</x:f>
      </x:c>
      <x:c r="I1076" s="10" t="n">
        <x:v>0</x:v>
      </x:c>
      <x:c r="J1076" s="10" t="str">
        <x:f>IF(H1076="","",I1076-H1076)</x:f>
      </x:c>
      <x:c r="K1076" s="11" t="str">
        <x:f>IF(H1076&gt;0,I1076/H1076,"")</x:f>
      </x:c>
      <x:c r="L1076" s="12" t="n">
        <x:v>0</x:v>
      </x:c>
      <x:c r="M1076" s="12" t="n">
        <x:v>0</x:v>
      </x:c>
      <x:c r="N1076" s="12" t="n">
        <x:f>M1076-L1076</x:f>
        <x:v>0</x:v>
      </x:c>
      <x:c r="O1076" s="3" t="str">
        <x:v>Anexo IX</x:v>
      </x:c>
    </x:row>
    <x:row r="1077" ht="34" customHeight="1">
      <x:c r="A1077" s="3" t="str">
        <x:v>Julho</x:v>
      </x:c>
      <x:c r="B1077" s="3" t="str">
        <x:v>O&amp;M</x:v>
      </x:c>
      <x:c r="C1077" s="3" t="str">
        <x:v>PRODUÇÃO</x:v>
      </x:c>
      <x:c r="D1077" s="3" t="str">
        <x:v>5021000170</x:v>
      </x:c>
      <x:c r="E1077" s="9" t="str">
        <x:v>INST ESTR PRI RDC CE-DS/TS LM</x:v>
      </x:c>
      <x:c r="F1077" s="3" t="str">
        <x:v>CONJUNTO</x:v>
      </x:c>
      <x:c r="G1077" s="10" t="n">
        <x:v>0</x:v>
      </x:c>
      <x:c r="H1077" s="10" t="str">
        <x:f>IF(G1077="","",G1077/12)</x:f>
      </x:c>
      <x:c r="I1077" s="10" t="n">
        <x:v>0</x:v>
      </x:c>
      <x:c r="J1077" s="10" t="str">
        <x:f>IF(H1077="","",I1077-H1077)</x:f>
      </x:c>
      <x:c r="K1077" s="11" t="str">
        <x:f>IF(H1077&gt;0,I1077/H1077,"")</x:f>
      </x:c>
      <x:c r="L1077" s="12" t="n">
        <x:v>0</x:v>
      </x:c>
      <x:c r="M1077" s="12" t="n">
        <x:v>0</x:v>
      </x:c>
      <x:c r="N1077" s="12" t="n">
        <x:f>M1077-L1077</x:f>
        <x:v>0</x:v>
      </x:c>
      <x:c r="O1077" s="3" t="str">
        <x:v>Anexo IX</x:v>
      </x:c>
    </x:row>
    <x:row r="1078" ht="34" customHeight="1">
      <x:c r="A1078" s="3" t="str">
        <x:v>Julho</x:v>
      </x:c>
      <x:c r="B1078" s="3" t="str">
        <x:v>O&amp;M</x:v>
      </x:c>
      <x:c r="C1078" s="3" t="str">
        <x:v>PRODUÇÃO</x:v>
      </x:c>
      <x:c r="D1078" s="3" t="str">
        <x:v>5021000171</x:v>
      </x:c>
      <x:c r="E1078" s="9" t="str">
        <x:v>RET ESTR PRI RDC CE-DS/TS LM</x:v>
      </x:c>
      <x:c r="F1078" s="3" t="str">
        <x:v>CONJUNTO</x:v>
      </x:c>
      <x:c r="G1078" s="10" t="n">
        <x:v>0</x:v>
      </x:c>
      <x:c r="H1078" s="10" t="str">
        <x:f>IF(G1078="","",G1078/12)</x:f>
      </x:c>
      <x:c r="I1078" s="10" t="n">
        <x:v>0</x:v>
      </x:c>
      <x:c r="J1078" s="10" t="str">
        <x:f>IF(H1078="","",I1078-H1078)</x:f>
      </x:c>
      <x:c r="K1078" s="11" t="str">
        <x:f>IF(H1078&gt;0,I1078/H1078,"")</x:f>
      </x:c>
      <x:c r="L1078" s="12" t="n">
        <x:v>0</x:v>
      </x:c>
      <x:c r="M1078" s="12" t="n">
        <x:v>0</x:v>
      </x:c>
      <x:c r="N1078" s="12" t="n">
        <x:f>M1078-L1078</x:f>
        <x:v>0</x:v>
      </x:c>
      <x:c r="O1078" s="3" t="str">
        <x:v>Anexo IX</x:v>
      </x:c>
    </x:row>
    <x:row r="1079" ht="34" customHeight="1">
      <x:c r="A1079" s="3" t="str">
        <x:v>Julho</x:v>
      </x:c>
      <x:c r="B1079" s="3" t="str">
        <x:v>O&amp;M</x:v>
      </x:c>
      <x:c r="C1079" s="3" t="str">
        <x:v>PRODUÇÃO</x:v>
      </x:c>
      <x:c r="D1079" s="3" t="str">
        <x:v>5020000114</x:v>
      </x:c>
      <x:c r="E1079" s="9" t="str">
        <x:v>INST DEFENSA CONC POSTE RETANG LM</x:v>
      </x:c>
      <x:c r="F1079" s="3" t="str">
        <x:v>UNIDADE</x:v>
      </x:c>
      <x:c r="G1079" s="10" t="n">
        <x:v>0</x:v>
      </x:c>
      <x:c r="H1079" s="10" t="str">
        <x:f>IF(G1079="","",G1079/12)</x:f>
      </x:c>
      <x:c r="I1079" s="10" t="n">
        <x:v>0</x:v>
      </x:c>
      <x:c r="J1079" s="10" t="str">
        <x:f>IF(H1079="","",I1079-H1079)</x:f>
      </x:c>
      <x:c r="K1079" s="11" t="str">
        <x:f>IF(H1079&gt;0,I1079/H1079,"")</x:f>
      </x:c>
      <x:c r="L1079" s="12" t="n">
        <x:v>0</x:v>
      </x:c>
      <x:c r="M1079" s="12" t="n">
        <x:v>0</x:v>
      </x:c>
      <x:c r="N1079" s="12" t="n">
        <x:f>M1079-L1079</x:f>
        <x:v>0</x:v>
      </x:c>
      <x:c r="O1079" s="3" t="str">
        <x:v>Anexo IX</x:v>
      </x:c>
    </x:row>
    <x:row r="1080" ht="34" customHeight="1">
      <x:c r="A1080" s="3" t="str">
        <x:v>Julho</x:v>
      </x:c>
      <x:c r="B1080" s="3" t="str">
        <x:v>O&amp;M</x:v>
      </x:c>
      <x:c r="C1080" s="3" t="str">
        <x:v>PRODUÇÃO</x:v>
      </x:c>
      <x:c r="D1080" s="3" t="str">
        <x:v>5020000115</x:v>
      </x:c>
      <x:c r="E1080" s="9" t="str">
        <x:v>INST DEFENSA CONC MANILHA INT 120CM LM</x:v>
      </x:c>
      <x:c r="F1080" s="3" t="str">
        <x:v>UNIDADE</x:v>
      </x:c>
      <x:c r="G1080" s="10" t="n">
        <x:v>0</x:v>
      </x:c>
      <x:c r="H1080" s="10" t="str">
        <x:f>IF(G1080="","",G1080/12)</x:f>
      </x:c>
      <x:c r="I1080" s="10" t="n">
        <x:v>0</x:v>
      </x:c>
      <x:c r="J1080" s="10" t="str">
        <x:f>IF(H1080="","",I1080-H1080)</x:f>
      </x:c>
      <x:c r="K1080" s="11" t="str">
        <x:f>IF(H1080&gt;0,I1080/H1080,"")</x:f>
      </x:c>
      <x:c r="L1080" s="12" t="n">
        <x:v>0</x:v>
      </x:c>
      <x:c r="M1080" s="12" t="n">
        <x:v>0</x:v>
      </x:c>
      <x:c r="N1080" s="12" t="n">
        <x:f>M1080-L1080</x:f>
        <x:v>0</x:v>
      </x:c>
      <x:c r="O1080" s="3" t="str">
        <x:v>Anexo IX</x:v>
      </x:c>
    </x:row>
    <x:row r="1081" ht="34" customHeight="1">
      <x:c r="A1081" s="3" t="str">
        <x:v>Julho</x:v>
      </x:c>
      <x:c r="B1081" s="3" t="str">
        <x:v>O&amp;M</x:v>
      </x:c>
      <x:c r="C1081" s="3" t="str">
        <x:v>PRODUÇÃO</x:v>
      </x:c>
      <x:c r="D1081" s="3" t="str">
        <x:v>5020000116</x:v>
      </x:c>
      <x:c r="E1081" s="9" t="str">
        <x:v>INST DEFENSA CONC MANILH BIPART 120CM LM</x:v>
      </x:c>
      <x:c r="F1081" s="3" t="str">
        <x:v>UNIDADE</x:v>
      </x:c>
      <x:c r="G1081" s="10" t="n">
        <x:v>0</x:v>
      </x:c>
      <x:c r="H1081" s="10" t="str">
        <x:f>IF(G1081="","",G1081/12)</x:f>
      </x:c>
      <x:c r="I1081" s="10" t="n">
        <x:v>0</x:v>
      </x:c>
      <x:c r="J1081" s="10" t="str">
        <x:f>IF(H1081="","",I1081-H1081)</x:f>
      </x:c>
      <x:c r="K1081" s="11" t="str">
        <x:f>IF(H1081&gt;0,I1081/H1081,"")</x:f>
      </x:c>
      <x:c r="L1081" s="12" t="n">
        <x:v>0</x:v>
      </x:c>
      <x:c r="M1081" s="12" t="n">
        <x:v>0</x:v>
      </x:c>
      <x:c r="N1081" s="12" t="n">
        <x:f>M1081-L1081</x:f>
        <x:v>0</x:v>
      </x:c>
      <x:c r="O1081" s="3" t="str">
        <x:v>Anexo IX</x:v>
      </x:c>
    </x:row>
    <x:row r="1082" ht="34" customHeight="1">
      <x:c r="A1082" s="3" t="str">
        <x:v>Julho</x:v>
      </x:c>
      <x:c r="B1082" s="3" t="str">
        <x:v>O&amp;M</x:v>
      </x:c>
      <x:c r="C1082" s="3" t="str">
        <x:v>PRODUÇÃO</x:v>
      </x:c>
      <x:c r="D1082" s="3" t="str">
        <x:v>5020000117</x:v>
      </x:c>
      <x:c r="E1082" s="9" t="str">
        <x:v>INST DEFENSA MET TIPO GUARD RAIL RD</x:v>
      </x:c>
      <x:c r="F1082" s="3" t="str">
        <x:v>CONJUNTO</x:v>
      </x:c>
      <x:c r="G1082" s="10" t="n">
        <x:v>0</x:v>
      </x:c>
      <x:c r="H1082" s="10" t="str">
        <x:f>IF(G1082="","",G1082/12)</x:f>
      </x:c>
      <x:c r="I1082" s="10" t="n">
        <x:v>0</x:v>
      </x:c>
      <x:c r="J1082" s="10" t="str">
        <x:f>IF(H1082="","",I1082-H1082)</x:f>
      </x:c>
      <x:c r="K1082" s="11" t="str">
        <x:f>IF(H1082&gt;0,I1082/H1082,"")</x:f>
      </x:c>
      <x:c r="L1082" s="12" t="n">
        <x:v>0</x:v>
      </x:c>
      <x:c r="M1082" s="12" t="n">
        <x:v>0</x:v>
      </x:c>
      <x:c r="N1082" s="12" t="n">
        <x:f>M1082-L1082</x:f>
        <x:v>0</x:v>
      </x:c>
      <x:c r="O1082" s="3" t="str">
        <x:v>Anexo IX</x:v>
      </x:c>
    </x:row>
    <x:row r="1083" ht="34" customHeight="1">
      <x:c r="A1083" s="3" t="str">
        <x:v>Julho</x:v>
      </x:c>
      <x:c r="B1083" s="3" t="str">
        <x:v>O&amp;M</x:v>
      </x:c>
      <x:c r="C1083" s="3" t="str">
        <x:v>PRODUÇÃO</x:v>
      </x:c>
      <x:c r="D1083" s="3" t="str">
        <x:v>5024000077</x:v>
      </x:c>
      <x:c r="E1083" s="9" t="str">
        <x:v>INST CONJ MEDICAO ENCAPSULADO LM</x:v>
      </x:c>
      <x:c r="F1083" s="3" t="str">
        <x:v>UNIDADE</x:v>
      </x:c>
      <x:c r="G1083" s="10" t="n">
        <x:v>0</x:v>
      </x:c>
      <x:c r="H1083" s="10" t="str">
        <x:f>IF(G1083="","",G1083/12)</x:f>
      </x:c>
      <x:c r="I1083" s="10" t="n">
        <x:v>0</x:v>
      </x:c>
      <x:c r="J1083" s="10" t="str">
        <x:f>IF(H1083="","",I1083-H1083)</x:f>
      </x:c>
      <x:c r="K1083" s="11" t="str">
        <x:f>IF(H1083&gt;0,I1083/H1083,"")</x:f>
      </x:c>
      <x:c r="L1083" s="12" t="n">
        <x:v>0</x:v>
      </x:c>
      <x:c r="M1083" s="12" t="n">
        <x:v>0</x:v>
      </x:c>
      <x:c r="N1083" s="12" t="n">
        <x:f>M1083-L1083</x:f>
        <x:v>0</x:v>
      </x:c>
      <x:c r="O1083" s="3" t="str">
        <x:v>Anexo IX</x:v>
      </x:c>
    </x:row>
    <x:row r="1084" ht="34" customHeight="1">
      <x:c r="A1084" s="3" t="str">
        <x:v>Julho</x:v>
      </x:c>
      <x:c r="B1084" s="3" t="str">
        <x:v>O&amp;M</x:v>
      </x:c>
      <x:c r="C1084" s="3" t="str">
        <x:v>PRODUÇÃO</x:v>
      </x:c>
      <x:c r="D1084" s="3" t="str">
        <x:v>5024000078</x:v>
      </x:c>
      <x:c r="E1084" s="9" t="str">
        <x:v>RET CONJ MEDICAO ENCAPSULADO LM</x:v>
      </x:c>
      <x:c r="F1084" s="3" t="str">
        <x:v>UNIDADE</x:v>
      </x:c>
      <x:c r="G1084" s="10" t="n">
        <x:v>0</x:v>
      </x:c>
      <x:c r="H1084" s="10" t="str">
        <x:f>IF(G1084="","",G1084/12)</x:f>
      </x:c>
      <x:c r="I1084" s="10" t="n">
        <x:v>0</x:v>
      </x:c>
      <x:c r="J1084" s="10" t="str">
        <x:f>IF(H1084="","",I1084-H1084)</x:f>
      </x:c>
      <x:c r="K1084" s="11" t="str">
        <x:f>IF(H1084&gt;0,I1084/H1084,"")</x:f>
      </x:c>
      <x:c r="L1084" s="12" t="n">
        <x:v>0</x:v>
      </x:c>
      <x:c r="M1084" s="12" t="n">
        <x:v>0</x:v>
      </x:c>
      <x:c r="N1084" s="12" t="n">
        <x:f>M1084-L1084</x:f>
        <x:v>0</x:v>
      </x:c>
      <x:c r="O1084" s="3" t="str">
        <x:v>Anexo IX</x:v>
      </x:c>
    </x:row>
    <x:row r="1085" ht="34" customHeight="1">
      <x:c r="A1085" s="3" t="str">
        <x:v>Julho</x:v>
      </x:c>
      <x:c r="B1085" s="3" t="str">
        <x:v>O&amp;M</x:v>
      </x:c>
      <x:c r="C1085" s="3" t="str">
        <x:v>PRODUÇÃO</x:v>
      </x:c>
      <x:c r="D1085" s="3" t="str">
        <x:v>5024000062</x:v>
      </x:c>
      <x:c r="E1085" s="9" t="str">
        <x:v>INST MEDIDOR ELETRONICO LM</x:v>
      </x:c>
      <x:c r="F1085" s="3" t="str">
        <x:v>UNIDADE</x:v>
      </x:c>
      <x:c r="G1085" s="10" t="n">
        <x:v>0</x:v>
      </x:c>
      <x:c r="H1085" s="10" t="str">
        <x:f>IF(G1085="","",G1085/12)</x:f>
      </x:c>
      <x:c r="I1085" s="10" t="n">
        <x:v>0</x:v>
      </x:c>
      <x:c r="J1085" s="10" t="str">
        <x:f>IF(H1085="","",I1085-H1085)</x:f>
      </x:c>
      <x:c r="K1085" s="11" t="str">
        <x:f>IF(H1085&gt;0,I1085/H1085,"")</x:f>
      </x:c>
      <x:c r="L1085" s="12" t="n">
        <x:v>0</x:v>
      </x:c>
      <x:c r="M1085" s="12" t="n">
        <x:v>0</x:v>
      </x:c>
      <x:c r="N1085" s="12" t="n">
        <x:f>M1085-L1085</x:f>
        <x:v>0</x:v>
      </x:c>
      <x:c r="O1085" s="3" t="str">
        <x:v>Anexo IX</x:v>
      </x:c>
    </x:row>
    <x:row r="1086" ht="34" customHeight="1">
      <x:c r="A1086" s="3" t="str">
        <x:v>Julho</x:v>
      </x:c>
      <x:c r="B1086" s="3" t="str">
        <x:v>O&amp;M</x:v>
      </x:c>
      <x:c r="C1086" s="3" t="str">
        <x:v>PRODUÇÃO</x:v>
      </x:c>
      <x:c r="D1086" s="3" t="str">
        <x:v>5024000063</x:v>
      </x:c>
      <x:c r="E1086" s="9" t="str">
        <x:v>RET MEDIDOR ELETRONICO LM</x:v>
      </x:c>
      <x:c r="F1086" s="3" t="str">
        <x:v>UNIDADE</x:v>
      </x:c>
      <x:c r="G1086" s="10" t="n">
        <x:v>0</x:v>
      </x:c>
      <x:c r="H1086" s="10" t="str">
        <x:f>IF(G1086="","",G1086/12)</x:f>
      </x:c>
      <x:c r="I1086" s="10" t="n">
        <x:v>0</x:v>
      </x:c>
      <x:c r="J1086" s="10" t="str">
        <x:f>IF(H1086="","",I1086-H1086)</x:f>
      </x:c>
      <x:c r="K1086" s="11" t="str">
        <x:f>IF(H1086&gt;0,I1086/H1086,"")</x:f>
      </x:c>
      <x:c r="L1086" s="12" t="n">
        <x:v>0</x:v>
      </x:c>
      <x:c r="M1086" s="12" t="n">
        <x:v>0</x:v>
      </x:c>
      <x:c r="N1086" s="12" t="n">
        <x:f>M1086-L1086</x:f>
        <x:v>0</x:v>
      </x:c>
      <x:c r="O1086" s="3" t="str">
        <x:v>Anexo IX</x:v>
      </x:c>
    </x:row>
    <x:row r="1087" ht="34" customHeight="1">
      <x:c r="A1087" s="3" t="str">
        <x:v>Julho</x:v>
      </x:c>
      <x:c r="B1087" s="3" t="str">
        <x:v>O&amp;M</x:v>
      </x:c>
      <x:c r="C1087" s="3" t="str">
        <x:v>PRODUÇÃO</x:v>
      </x:c>
      <x:c r="D1087" s="3" t="str">
        <x:v>5024000066</x:v>
      </x:c>
      <x:c r="E1087" s="9" t="str">
        <x:v>NEGOCIAR E FINANCIAR PADRAO COMPLETO LM</x:v>
      </x:c>
      <x:c r="F1087" s="3" t="str">
        <x:v>UNIDADE</x:v>
      </x:c>
      <x:c r="G1087" s="10" t="n">
        <x:v>0</x:v>
      </x:c>
      <x:c r="H1087" s="10" t="str">
        <x:f>IF(G1087="","",G1087/12)</x:f>
      </x:c>
      <x:c r="I1087" s="10" t="n">
        <x:v>0</x:v>
      </x:c>
      <x:c r="J1087" s="10" t="str">
        <x:f>IF(H1087="","",I1087-H1087)</x:f>
      </x:c>
      <x:c r="K1087" s="11" t="str">
        <x:f>IF(H1087&gt;0,I1087/H1087,"")</x:f>
      </x:c>
      <x:c r="L1087" s="12" t="n">
        <x:v>0</x:v>
      </x:c>
      <x:c r="M1087" s="12" t="n">
        <x:v>0</x:v>
      </x:c>
      <x:c r="N1087" s="12" t="n">
        <x:f>M1087-L1087</x:f>
        <x:v>0</x:v>
      </x:c>
      <x:c r="O1087" s="3" t="str">
        <x:v>Anexo IX</x:v>
      </x:c>
    </x:row>
    <x:row r="1088" ht="34" customHeight="1">
      <x:c r="A1088" s="3" t="str">
        <x:v>Julho</x:v>
      </x:c>
      <x:c r="B1088" s="3" t="str">
        <x:v>O&amp;M</x:v>
      </x:c>
      <x:c r="C1088" s="3" t="str">
        <x:v>PRODUÇÃO</x:v>
      </x:c>
      <x:c r="D1088" s="3" t="str">
        <x:v>5024000067</x:v>
      </x:c>
      <x:c r="E1088" s="9" t="str">
        <x:v>INST KIT INSTALAC INTERNA RESIDENCIAL LM</x:v>
      </x:c>
      <x:c r="F1088" s="3" t="str">
        <x:v>UNIDADE</x:v>
      </x:c>
      <x:c r="G1088" s="10" t="n">
        <x:v>0</x:v>
      </x:c>
      <x:c r="H1088" s="10" t="str">
        <x:f>IF(G1088="","",G1088/12)</x:f>
      </x:c>
      <x:c r="I1088" s="10" t="n">
        <x:v>0</x:v>
      </x:c>
      <x:c r="J1088" s="10" t="str">
        <x:f>IF(H1088="","",I1088-H1088)</x:f>
      </x:c>
      <x:c r="K1088" s="11" t="str">
        <x:f>IF(H1088&gt;0,I1088/H1088,"")</x:f>
      </x:c>
      <x:c r="L1088" s="12" t="n">
        <x:v>0</x:v>
      </x:c>
      <x:c r="M1088" s="12" t="n">
        <x:v>0</x:v>
      </x:c>
      <x:c r="N1088" s="12" t="n">
        <x:f>M1088-L1088</x:f>
        <x:v>0</x:v>
      </x:c>
      <x:c r="O1088" s="3" t="str">
        <x:v>Anexo IX</x:v>
      </x:c>
    </x:row>
    <x:row r="1089" ht="34" customHeight="1">
      <x:c r="A1089" s="3" t="str">
        <x:v>Julho</x:v>
      </x:c>
      <x:c r="B1089" s="3" t="str">
        <x:v>O&amp;M</x:v>
      </x:c>
      <x:c r="C1089" s="3" t="str">
        <x:v>PRODUÇÃO</x:v>
      </x:c>
      <x:c r="D1089" s="3" t="str">
        <x:v>5024000075</x:v>
      </x:c>
      <x:c r="E1089" s="9" t="str">
        <x:v>INST CAIXA MEDICAO/PROTECAO NO POSTE LM</x:v>
      </x:c>
      <x:c r="F1089" s="3" t="str">
        <x:v>UNIDADE</x:v>
      </x:c>
      <x:c r="G1089" s="10" t="n">
        <x:v>0</x:v>
      </x:c>
      <x:c r="H1089" s="10" t="str">
        <x:f>IF(G1089="","",G1089/12)</x:f>
      </x:c>
      <x:c r="I1089" s="10" t="n">
        <x:v>0</x:v>
      </x:c>
      <x:c r="J1089" s="10" t="str">
        <x:f>IF(H1089="","",I1089-H1089)</x:f>
      </x:c>
      <x:c r="K1089" s="11" t="str">
        <x:f>IF(H1089&gt;0,I1089/H1089,"")</x:f>
      </x:c>
      <x:c r="L1089" s="12" t="n">
        <x:v>0</x:v>
      </x:c>
      <x:c r="M1089" s="12" t="n">
        <x:v>0</x:v>
      </x:c>
      <x:c r="N1089" s="12" t="n">
        <x:f>M1089-L1089</x:f>
        <x:v>0</x:v>
      </x:c>
      <x:c r="O1089" s="3" t="str">
        <x:v>Anexo IX</x:v>
      </x:c>
    </x:row>
    <x:row r="1090" ht="34" customHeight="1">
      <x:c r="A1090" s="3" t="str">
        <x:v>Julho</x:v>
      </x:c>
      <x:c r="B1090" s="3" t="str">
        <x:v>O&amp;M</x:v>
      </x:c>
      <x:c r="C1090" s="3" t="str">
        <x:v>PRODUÇÃO</x:v>
      </x:c>
      <x:c r="D1090" s="3" t="str">
        <x:v>5024000079</x:v>
      </x:c>
      <x:c r="E1090" s="9" t="str">
        <x:v>RET CAIXA MEDICAO/PROTECAO NO POSTE LM</x:v>
      </x:c>
      <x:c r="F1090" s="3" t="str">
        <x:v>UNIDADE</x:v>
      </x:c>
      <x:c r="G1090" s="10" t="n">
        <x:v>0</x:v>
      </x:c>
      <x:c r="H1090" s="10" t="str">
        <x:f>IF(G1090="","",G1090/12)</x:f>
      </x:c>
      <x:c r="I1090" s="10" t="n">
        <x:v>0</x:v>
      </x:c>
      <x:c r="J1090" s="10" t="str">
        <x:f>IF(H1090="","",I1090-H1090)</x:f>
      </x:c>
      <x:c r="K1090" s="11" t="str">
        <x:f>IF(H1090&gt;0,I1090/H1090,"")</x:f>
      </x:c>
      <x:c r="L1090" s="12" t="n">
        <x:v>0</x:v>
      </x:c>
      <x:c r="M1090" s="12" t="n">
        <x:v>0</x:v>
      </x:c>
      <x:c r="N1090" s="12" t="n">
        <x:f>M1090-L1090</x:f>
        <x:v>0</x:v>
      </x:c>
      <x:c r="O1090" s="3" t="str">
        <x:v>Anexo IX</x:v>
      </x:c>
    </x:row>
    <x:row r="1091" ht="34" customHeight="1">
      <x:c r="A1091" s="3" t="str">
        <x:v>Julho</x:v>
      </x:c>
      <x:c r="B1091" s="3" t="str">
        <x:v>O&amp;M</x:v>
      </x:c>
      <x:c r="C1091" s="3" t="str">
        <x:v>PRODUÇÃO</x:v>
      </x:c>
      <x:c r="D1091" s="3" t="str">
        <x:v>5024000076</x:v>
      </x:c>
      <x:c r="E1091" s="9" t="str">
        <x:v>INST CAIXA MEDICAO C/ SIST CP PAREDE LM</x:v>
      </x:c>
      <x:c r="F1091" s="3" t="str">
        <x:v>UNIDADE</x:v>
      </x:c>
      <x:c r="G1091" s="10" t="n">
        <x:v>0</x:v>
      </x:c>
      <x:c r="H1091" s="10" t="str">
        <x:f>IF(G1091="","",G1091/12)</x:f>
      </x:c>
      <x:c r="I1091" s="10" t="n">
        <x:v>0</x:v>
      </x:c>
      <x:c r="J1091" s="10" t="str">
        <x:f>IF(H1091="","",I1091-H1091)</x:f>
      </x:c>
      <x:c r="K1091" s="11" t="str">
        <x:f>IF(H1091&gt;0,I1091/H1091,"")</x:f>
      </x:c>
      <x:c r="L1091" s="12" t="n">
        <x:v>0</x:v>
      </x:c>
      <x:c r="M1091" s="12" t="n">
        <x:v>0</x:v>
      </x:c>
      <x:c r="N1091" s="12" t="n">
        <x:f>M1091-L1091</x:f>
        <x:v>0</x:v>
      </x:c>
      <x:c r="O1091" s="3" t="str">
        <x:v>Anexo IX</x:v>
      </x:c>
    </x:row>
    <x:row r="1092" ht="34" customHeight="1">
      <x:c r="A1092" s="3" t="str">
        <x:v>Julho</x:v>
      </x:c>
      <x:c r="B1092" s="3" t="str">
        <x:v>O&amp;M</x:v>
      </x:c>
      <x:c r="C1092" s="3" t="str">
        <x:v>PRODUÇÃO</x:v>
      </x:c>
      <x:c r="D1092" s="3" t="str">
        <x:v>5024000080</x:v>
      </x:c>
      <x:c r="E1092" s="9" t="str">
        <x:v>RET CAIXA MEDICAO C/ SIST CP PAREDE LM</x:v>
      </x:c>
      <x:c r="F1092" s="3" t="str">
        <x:v>UNIDADE</x:v>
      </x:c>
      <x:c r="G1092" s="10" t="n">
        <x:v>0</x:v>
      </x:c>
      <x:c r="H1092" s="10" t="str">
        <x:f>IF(G1092="","",G1092/12)</x:f>
      </x:c>
      <x:c r="I1092" s="10" t="n">
        <x:v>0</x:v>
      </x:c>
      <x:c r="J1092" s="10" t="str">
        <x:f>IF(H1092="","",I1092-H1092)</x:f>
      </x:c>
      <x:c r="K1092" s="11" t="str">
        <x:f>IF(H1092&gt;0,I1092/H1092,"")</x:f>
      </x:c>
      <x:c r="L1092" s="12" t="n">
        <x:v>0</x:v>
      </x:c>
      <x:c r="M1092" s="12" t="n">
        <x:v>0</x:v>
      </x:c>
      <x:c r="N1092" s="12" t="n">
        <x:f>M1092-L1092</x:f>
        <x:v>0</x:v>
      </x:c>
      <x:c r="O1092" s="3" t="str">
        <x:v>Anexo IX</x:v>
      </x:c>
    </x:row>
    <x:row r="1093" ht="34" customHeight="1">
      <x:c r="A1093" s="3" t="str">
        <x:v>Julho</x:v>
      </x:c>
      <x:c r="B1093" s="3" t="str">
        <x:v>O&amp;M</x:v>
      </x:c>
      <x:c r="C1093" s="3" t="str">
        <x:v>PRODUÇÃO</x:v>
      </x:c>
      <x:c r="D1093" s="3" t="str">
        <x:v>5024000068</x:v>
      </x:c>
      <x:c r="E1093" s="9" t="str">
        <x:v>INST PADRAO ENTRADA COMPLETO LM</x:v>
      </x:c>
      <x:c r="F1093" s="3" t="str">
        <x:v>CONJUNTO</x:v>
      </x:c>
      <x:c r="G1093" s="10" t="n">
        <x:v>0</x:v>
      </x:c>
      <x:c r="H1093" s="10" t="str">
        <x:f>IF(G1093="","",G1093/12)</x:f>
      </x:c>
      <x:c r="I1093" s="10" t="n">
        <x:v>0</x:v>
      </x:c>
      <x:c r="J1093" s="10" t="str">
        <x:f>IF(H1093="","",I1093-H1093)</x:f>
      </x:c>
      <x:c r="K1093" s="11" t="str">
        <x:f>IF(H1093&gt;0,I1093/H1093,"")</x:f>
      </x:c>
      <x:c r="L1093" s="12" t="n">
        <x:v>0</x:v>
      </x:c>
      <x:c r="M1093" s="12" t="n">
        <x:v>0</x:v>
      </x:c>
      <x:c r="N1093" s="12" t="n">
        <x:f>M1093-L1093</x:f>
        <x:v>0</x:v>
      </x:c>
      <x:c r="O1093" s="3" t="str">
        <x:v>Anexo IX</x:v>
      </x:c>
    </x:row>
    <x:row r="1094" ht="34" customHeight="1">
      <x:c r="A1094" s="3" t="str">
        <x:v>Julho</x:v>
      </x:c>
      <x:c r="B1094" s="3" t="str">
        <x:v>O&amp;M</x:v>
      </x:c>
      <x:c r="C1094" s="3" t="str">
        <x:v>PRODUÇÃO</x:v>
      </x:c>
      <x:c r="D1094" s="3" t="str">
        <x:v>5024000069</x:v>
      </x:c>
      <x:c r="E1094" s="9" t="str">
        <x:v>INST PADRAO ENTRADA PARCIAL LM</x:v>
      </x:c>
      <x:c r="F1094" s="3" t="str">
        <x:v>UNIDADE</x:v>
      </x:c>
      <x:c r="G1094" s="10" t="n">
        <x:v>0</x:v>
      </x:c>
      <x:c r="H1094" s="10" t="str">
        <x:f>IF(G1094="","",G1094/12)</x:f>
      </x:c>
      <x:c r="I1094" s="10" t="n">
        <x:v>0</x:v>
      </x:c>
      <x:c r="J1094" s="10" t="str">
        <x:f>IF(H1094="","",I1094-H1094)</x:f>
      </x:c>
      <x:c r="K1094" s="11" t="str">
        <x:f>IF(H1094&gt;0,I1094/H1094,"")</x:f>
      </x:c>
      <x:c r="L1094" s="12" t="n">
        <x:v>0</x:v>
      </x:c>
      <x:c r="M1094" s="12" t="n">
        <x:v>0</x:v>
      </x:c>
      <x:c r="N1094" s="12" t="n">
        <x:f>M1094-L1094</x:f>
        <x:v>0</x:v>
      </x:c>
      <x:c r="O1094" s="3" t="str">
        <x:v>Anexo IX</x:v>
      </x:c>
    </x:row>
    <x:row r="1095" ht="34" customHeight="1">
      <x:c r="A1095" s="3" t="str">
        <x:v>Julho</x:v>
      </x:c>
      <x:c r="B1095" s="3" t="str">
        <x:v>O&amp;M</x:v>
      </x:c>
      <x:c r="C1095" s="3" t="str">
        <x:v>PRODUÇÃO</x:v>
      </x:c>
      <x:c r="D1095" s="3" t="str">
        <x:v>5024000070</x:v>
      </x:c>
      <x:c r="E1095" s="9" t="str">
        <x:v>AVISO ENTREGA CARTA DESLIG PROG S/ PROT</x:v>
      </x:c>
      <x:c r="F1095" s="3" t="str">
        <x:v>UNIDADE</x:v>
      </x:c>
      <x:c r="G1095" s="10" t="n">
        <x:v>0</x:v>
      </x:c>
      <x:c r="H1095" s="10" t="str">
        <x:f>IF(G1095="","",G1095/12)</x:f>
      </x:c>
      <x:c r="I1095" s="10" t="n">
        <x:v>0</x:v>
      </x:c>
      <x:c r="J1095" s="10" t="str">
        <x:f>IF(H1095="","",I1095-H1095)</x:f>
      </x:c>
      <x:c r="K1095" s="11" t="str">
        <x:f>IF(H1095&gt;0,I1095/H1095,"")</x:f>
      </x:c>
      <x:c r="L1095" s="12" t="n">
        <x:v>0</x:v>
      </x:c>
      <x:c r="M1095" s="12" t="n">
        <x:v>0</x:v>
      </x:c>
      <x:c r="N1095" s="12" t="n">
        <x:f>M1095-L1095</x:f>
        <x:v>0</x:v>
      </x:c>
      <x:c r="O1095" s="3" t="str">
        <x:v>Anexo IX</x:v>
      </x:c>
    </x:row>
    <x:row r="1096" ht="34" customHeight="1">
      <x:c r="A1096" s="3" t="str">
        <x:v>Julho</x:v>
      </x:c>
      <x:c r="B1096" s="3" t="str">
        <x:v>O&amp;M</x:v>
      </x:c>
      <x:c r="C1096" s="3" t="str">
        <x:v>PRODUÇÃO</x:v>
      </x:c>
      <x:c r="D1096" s="3" t="str">
        <x:v>5024000071</x:v>
      </x:c>
      <x:c r="E1096" s="9" t="str">
        <x:v>AVISO ENTREGA CARTA DESLIG PROG C/ PROT</x:v>
      </x:c>
      <x:c r="F1096" s="3" t="str">
        <x:v>UNIDADE</x:v>
      </x:c>
      <x:c r="G1096" s="10" t="n">
        <x:v>0</x:v>
      </x:c>
      <x:c r="H1096" s="10" t="str">
        <x:f>IF(G1096="","",G1096/12)</x:f>
      </x:c>
      <x:c r="I1096" s="10" t="n">
        <x:v>0</x:v>
      </x:c>
      <x:c r="J1096" s="10" t="str">
        <x:f>IF(H1096="","",I1096-H1096)</x:f>
      </x:c>
      <x:c r="K1096" s="11" t="str">
        <x:f>IF(H1096&gt;0,I1096/H1096,"")</x:f>
      </x:c>
      <x:c r="L1096" s="12" t="n">
        <x:v>0</x:v>
      </x:c>
      <x:c r="M1096" s="12" t="n">
        <x:v>0</x:v>
      </x:c>
      <x:c r="N1096" s="12" t="n">
        <x:f>M1096-L1096</x:f>
        <x:v>0</x:v>
      </x:c>
      <x:c r="O1096" s="3" t="str">
        <x:v>Anexo IX</x:v>
      </x:c>
    </x:row>
    <x:row r="1097" ht="34" customHeight="1">
      <x:c r="A1097" s="3" t="str">
        <x:v>Julho</x:v>
      </x:c>
      <x:c r="B1097" s="3" t="str">
        <x:v>O&amp;M</x:v>
      </x:c>
      <x:c r="C1097" s="3" t="str">
        <x:v>PRODUÇÃO</x:v>
      </x:c>
      <x:c r="D1097" s="3" t="str">
        <x:v>5024000074</x:v>
      </x:c>
      <x:c r="E1097" s="9" t="str">
        <x:v>TENSIONAR RAMAL DE CONEXAO LM</x:v>
      </x:c>
      <x:c r="F1097" s="3" t="str">
        <x:v>UNIDADE</x:v>
      </x:c>
      <x:c r="G1097" s="10" t="n">
        <x:v>0</x:v>
      </x:c>
      <x:c r="H1097" s="10" t="str">
        <x:f>IF(G1097="","",G1097/12)</x:f>
      </x:c>
      <x:c r="I1097" s="10" t="n">
        <x:v>1</x:v>
      </x:c>
      <x:c r="J1097" s="10" t="str">
        <x:f>IF(H1097="","",I1097-H1097)</x:f>
      </x:c>
      <x:c r="K1097" s="11" t="str">
        <x:f>IF(H1097&gt;0,I1097/H1097,"")</x:f>
      </x:c>
      <x:c r="L1097" s="12" t="n">
        <x:v>0</x:v>
      </x:c>
      <x:c r="M1097" s="12" t="n">
        <x:v>130.4</x:v>
      </x:c>
      <x:c r="N1097" s="12" t="n">
        <x:f>M1097-L1097</x:f>
        <x:v>130.4</x:v>
      </x:c>
      <x:c r="O1097" s="3" t="str">
        <x:v>Anexo IX</x:v>
      </x:c>
    </x:row>
    <x:row r="1098" ht="34" customHeight="1">
      <x:c r="A1098" s="3" t="str">
        <x:v>Julho</x:v>
      </x:c>
      <x:c r="B1098" s="3" t="str">
        <x:v>O&amp;M</x:v>
      </x:c>
      <x:c r="C1098" s="3" t="str">
        <x:v>PRODUÇÃO</x:v>
      </x:c>
      <x:c r="D1098" s="3" t="str">
        <x:v>5025300381</x:v>
      </x:c>
      <x:c r="E1098" s="9" t="str">
        <x:v>INST RGDAT LM</x:v>
      </x:c>
      <x:c r="F1098" s="3" t="str">
        <x:v>UNIDADE</x:v>
      </x:c>
      <x:c r="G1098" s="10" t="n">
        <x:v>0</x:v>
      </x:c>
      <x:c r="H1098" s="10" t="str">
        <x:f>IF(G1098="","",G1098/12)</x:f>
      </x:c>
      <x:c r="I1098" s="10" t="n">
        <x:v>0</x:v>
      </x:c>
      <x:c r="J1098" s="10" t="str">
        <x:f>IF(H1098="","",I1098-H1098)</x:f>
      </x:c>
      <x:c r="K1098" s="11" t="str">
        <x:f>IF(H1098&gt;0,I1098/H1098,"")</x:f>
      </x:c>
      <x:c r="L1098" s="12" t="n">
        <x:v>0</x:v>
      </x:c>
      <x:c r="M1098" s="12" t="n">
        <x:v>0</x:v>
      </x:c>
      <x:c r="N1098" s="12" t="n">
        <x:f>M1098-L1098</x:f>
        <x:v>0</x:v>
      </x:c>
      <x:c r="O1098" s="3" t="str">
        <x:v>Anexo IX</x:v>
      </x:c>
    </x:row>
    <x:row r="1099" ht="34" customHeight="1">
      <x:c r="A1099" s="3" t="str">
        <x:v>Julho</x:v>
      </x:c>
      <x:c r="B1099" s="3" t="str">
        <x:v>O&amp;M</x:v>
      </x:c>
      <x:c r="C1099" s="3" t="str">
        <x:v>PRODUÇÃO</x:v>
      </x:c>
      <x:c r="D1099" s="3" t="str">
        <x:v>5025300382</x:v>
      </x:c>
      <x:c r="E1099" s="9" t="str">
        <x:v>RET RGDAT LM</x:v>
      </x:c>
      <x:c r="F1099" s="3" t="str">
        <x:v>UNIDADE</x:v>
      </x:c>
      <x:c r="G1099" s="10" t="n">
        <x:v>0</x:v>
      </x:c>
      <x:c r="H1099" s="10" t="str">
        <x:f>IF(G1099="","",G1099/12)</x:f>
      </x:c>
      <x:c r="I1099" s="10" t="n">
        <x:v>0</x:v>
      </x:c>
      <x:c r="J1099" s="10" t="str">
        <x:f>IF(H1099="","",I1099-H1099)</x:f>
      </x:c>
      <x:c r="K1099" s="11" t="str">
        <x:f>IF(H1099&gt;0,I1099/H1099,"")</x:f>
      </x:c>
      <x:c r="L1099" s="12" t="n">
        <x:v>0</x:v>
      </x:c>
      <x:c r="M1099" s="12" t="n">
        <x:v>0</x:v>
      </x:c>
      <x:c r="N1099" s="12" t="n">
        <x:f>M1099-L1099</x:f>
        <x:v>0</x:v>
      </x:c>
      <x:c r="O1099" s="3" t="str">
        <x:v>Anexo IX</x:v>
      </x:c>
    </x:row>
    <x:row r="1100" ht="34" customHeight="1">
      <x:c r="A1100" s="3" t="str">
        <x:v>Julho</x:v>
      </x:c>
      <x:c r="B1100" s="3" t="str">
        <x:v>O&amp;M</x:v>
      </x:c>
      <x:c r="C1100" s="3" t="str">
        <x:v>PRODUÇÃO</x:v>
      </x:c>
      <x:c r="D1100" s="3" t="str">
        <x:v>5025300224</x:v>
      </x:c>
      <x:c r="E1100" s="9" t="str">
        <x:v>INST/RET BIG JUMPER LM</x:v>
      </x:c>
      <x:c r="F1100" s="3" t="str">
        <x:v>UNIDADE</x:v>
      </x:c>
      <x:c r="G1100" s="10" t="n">
        <x:v>0</x:v>
      </x:c>
      <x:c r="H1100" s="10" t="str">
        <x:f>IF(G1100="","",G1100/12)</x:f>
      </x:c>
      <x:c r="I1100" s="10" t="n">
        <x:v>0</x:v>
      </x:c>
      <x:c r="J1100" s="10" t="str">
        <x:f>IF(H1100="","",I1100-H1100)</x:f>
      </x:c>
      <x:c r="K1100" s="11" t="str">
        <x:f>IF(H1100&gt;0,I1100/H1100,"")</x:f>
      </x:c>
      <x:c r="L1100" s="12" t="n">
        <x:v>0</x:v>
      </x:c>
      <x:c r="M1100" s="12" t="n">
        <x:v>0</x:v>
      </x:c>
      <x:c r="N1100" s="12" t="n">
        <x:f>M1100-L1100</x:f>
        <x:v>0</x:v>
      </x:c>
      <x:c r="O1100" s="3" t="str">
        <x:v>Anexo IX</x:v>
      </x:c>
    </x:row>
    <x:row r="1101" ht="34" customHeight="1">
      <x:c r="A1101" s="3" t="str">
        <x:v>Julho</x:v>
      </x:c>
      <x:c r="B1101" s="3" t="str">
        <x:v>O&amp;M</x:v>
      </x:c>
      <x:c r="C1101" s="3" t="str">
        <x:v>PRODUÇÃO</x:v>
      </x:c>
      <x:c r="D1101" s="3" t="str">
        <x:v>5034000032</x:v>
      </x:c>
      <x:c r="E1101" s="9" t="str">
        <x:v>GUARDA DE CONDUTOR BIG JUMPER LM</x:v>
      </x:c>
      <x:c r="F1101" s="3" t="str">
        <x:v>UNIDADE</x:v>
      </x:c>
      <x:c r="G1101" s="10" t="n">
        <x:v>0</x:v>
      </x:c>
      <x:c r="H1101" s="10" t="str">
        <x:f>IF(G1101="","",G1101/12)</x:f>
      </x:c>
      <x:c r="I1101" s="10" t="n">
        <x:v>0</x:v>
      </x:c>
      <x:c r="J1101" s="10" t="str">
        <x:f>IF(H1101="","",I1101-H1101)</x:f>
      </x:c>
      <x:c r="K1101" s="11" t="str">
        <x:f>IF(H1101&gt;0,I1101/H1101,"")</x:f>
      </x:c>
      <x:c r="L1101" s="12" t="n">
        <x:v>0</x:v>
      </x:c>
      <x:c r="M1101" s="12" t="n">
        <x:v>0</x:v>
      </x:c>
      <x:c r="N1101" s="12" t="n">
        <x:f>M1101-L1101</x:f>
        <x:v>0</x:v>
      </x:c>
      <x:c r="O1101" s="3" t="str">
        <x:v>Anexo IX</x:v>
      </x:c>
    </x:row>
    <x:row r="1102" ht="34" customHeight="1">
      <x:c r="A1102" s="3" t="str">
        <x:v>Julho</x:v>
      </x:c>
      <x:c r="B1102" s="3" t="str">
        <x:v>O&amp;M</x:v>
      </x:c>
      <x:c r="C1102" s="3" t="str">
        <x:v>PRODUÇÃO</x:v>
      </x:c>
      <x:c r="D1102" s="3" t="str">
        <x:v>5025300248</x:v>
      </x:c>
      <x:c r="E1102" s="9" t="str">
        <x:v>TURMA LM 2H LEVE ATEND EMERGENCIAL</x:v>
      </x:c>
      <x:c r="F1102" s="3" t="str">
        <x:v>HORA</x:v>
      </x:c>
      <x:c r="G1102" s="10" t="n">
        <x:v>0</x:v>
      </x:c>
      <x:c r="H1102" s="10" t="str">
        <x:f>IF(G1102="","",G1102/12)</x:f>
      </x:c>
      <x:c r="I1102" s="10" t="n">
        <x:v>0</x:v>
      </x:c>
      <x:c r="J1102" s="10" t="str">
        <x:f>IF(H1102="","",I1102-H1102)</x:f>
      </x:c>
      <x:c r="K1102" s="11" t="str">
        <x:f>IF(H1102&gt;0,I1102/H1102,"")</x:f>
      </x:c>
      <x:c r="L1102" s="12" t="n">
        <x:v>0</x:v>
      </x:c>
      <x:c r="M1102" s="12" t="n">
        <x:v>0</x:v>
      </x:c>
      <x:c r="N1102" s="12" t="n">
        <x:f>M1102-L1102</x:f>
        <x:v>0</x:v>
      </x:c>
      <x:c r="O1102" s="3" t="str">
        <x:v>Anexo IX</x:v>
      </x:c>
    </x:row>
    <x:row r="1103" ht="34" customHeight="1">
      <x:c r="A1103" s="3" t="str">
        <x:v>Julho</x:v>
      </x:c>
      <x:c r="B1103" s="3" t="str">
        <x:v>O&amp;M</x:v>
      </x:c>
      <x:c r="C1103" s="3" t="str">
        <x:v>PRODUÇÃO</x:v>
      </x:c>
      <x:c r="D1103" s="3" t="str">
        <x:v>5025300233</x:v>
      </x:c>
      <x:c r="E1103" s="9" t="str">
        <x:v>TURMA LM 2H CESTO ATEND EMERGENCIAL</x:v>
      </x:c>
      <x:c r="F1103" s="3" t="str">
        <x:v>HORA</x:v>
      </x:c>
      <x:c r="G1103" s="10" t="n">
        <x:v>0</x:v>
      </x:c>
      <x:c r="H1103" s="10" t="str">
        <x:f>IF(G1103="","",G1103/12)</x:f>
      </x:c>
      <x:c r="I1103" s="10" t="n">
        <x:v>0</x:v>
      </x:c>
      <x:c r="J1103" s="10" t="str">
        <x:f>IF(H1103="","",I1103-H1103)</x:f>
      </x:c>
      <x:c r="K1103" s="11" t="str">
        <x:f>IF(H1103&gt;0,I1103/H1103,"")</x:f>
      </x:c>
      <x:c r="L1103" s="12" t="n">
        <x:v>0</x:v>
      </x:c>
      <x:c r="M1103" s="12" t="n">
        <x:v>0</x:v>
      </x:c>
      <x:c r="N1103" s="12" t="n">
        <x:f>M1103-L1103</x:f>
        <x:v>0</x:v>
      </x:c>
      <x:c r="O1103" s="3" t="str">
        <x:v>Anexo IX</x:v>
      </x:c>
    </x:row>
    <x:row r="1104" ht="34" customHeight="1">
      <x:c r="A1104" s="3" t="str">
        <x:v>Julho</x:v>
      </x:c>
      <x:c r="B1104" s="3" t="str">
        <x:v>O&amp;M</x:v>
      </x:c>
      <x:c r="C1104" s="3" t="str">
        <x:v>PRODUÇÃO</x:v>
      </x:c>
      <x:c r="D1104" s="3" t="str">
        <x:v>5025300234</x:v>
      </x:c>
      <x:c r="E1104" s="9" t="str">
        <x:v>TURMA LM 5H CAM ATEND EMERGENCIAL</x:v>
      </x:c>
      <x:c r="F1104" s="3" t="str">
        <x:v>HORA</x:v>
      </x:c>
      <x:c r="G1104" s="10" t="n">
        <x:v>0</x:v>
      </x:c>
      <x:c r="H1104" s="10" t="str">
        <x:f>IF(G1104="","",G1104/12)</x:f>
      </x:c>
      <x:c r="I1104" s="10" t="n">
        <x:v>0</x:v>
      </x:c>
      <x:c r="J1104" s="10" t="str">
        <x:f>IF(H1104="","",I1104-H1104)</x:f>
      </x:c>
      <x:c r="K1104" s="11" t="str">
        <x:f>IF(H1104&gt;0,I1104/H1104,"")</x:f>
      </x:c>
      <x:c r="L1104" s="12" t="n">
        <x:v>0</x:v>
      </x:c>
      <x:c r="M1104" s="12" t="n">
        <x:v>0</x:v>
      </x:c>
      <x:c r="N1104" s="12" t="n">
        <x:f>M1104-L1104</x:f>
        <x:v>0</x:v>
      </x:c>
      <x:c r="O1104" s="3" t="str">
        <x:v>Anexo IX</x:v>
      </x:c>
    </x:row>
    <x:row r="1105" ht="34" customHeight="1">
      <x:c r="A1105" s="3" t="str">
        <x:v>Julho</x:v>
      </x:c>
      <x:c r="B1105" s="3" t="str">
        <x:v>O&amp;M</x:v>
      </x:c>
      <x:c r="C1105" s="3" t="str">
        <x:v>PRODUÇÃO</x:v>
      </x:c>
      <x:c r="D1105" s="3" t="str">
        <x:v>5025300297</x:v>
      </x:c>
      <x:c r="E1105" s="9" t="str">
        <x:v>ALUGUEL DE GRUPO GERADOR &lt;= 10KVA</x:v>
      </x:c>
      <x:c r="F1105" s="3" t="str">
        <x:v>HORA</x:v>
      </x:c>
      <x:c r="G1105" s="10" t="n">
        <x:v>0</x:v>
      </x:c>
      <x:c r="H1105" s="10" t="str">
        <x:f>IF(G1105="","",G1105/12)</x:f>
      </x:c>
      <x:c r="I1105" s="10" t="n">
        <x:v>0</x:v>
      </x:c>
      <x:c r="J1105" s="10" t="str">
        <x:f>IF(H1105="","",I1105-H1105)</x:f>
      </x:c>
      <x:c r="K1105" s="11" t="str">
        <x:f>IF(H1105&gt;0,I1105/H1105,"")</x:f>
      </x:c>
      <x:c r="L1105" s="12" t="n">
        <x:v>0</x:v>
      </x:c>
      <x:c r="M1105" s="12" t="n">
        <x:v>0</x:v>
      </x:c>
      <x:c r="N1105" s="12" t="n">
        <x:f>M1105-L1105</x:f>
        <x:v>0</x:v>
      </x:c>
      <x:c r="O1105" s="3" t="str">
        <x:v>Anexo IX</x:v>
      </x:c>
    </x:row>
    <x:row r="1106" ht="34" customHeight="1">
      <x:c r="A1106" s="3" t="str">
        <x:v>Julho</x:v>
      </x:c>
      <x:c r="B1106" s="3" t="str">
        <x:v>O&amp;M</x:v>
      </x:c>
      <x:c r="C1106" s="3" t="str">
        <x:v>PRODUÇÃO</x:v>
      </x:c>
      <x:c r="D1106" s="3" t="str">
        <x:v>5025300296</x:v>
      </x:c>
      <x:c r="E1106" s="9" t="str">
        <x:v>ALUGUEL DE GRUPO GERADOR &gt; 10KVA</x:v>
      </x:c>
      <x:c r="F1106" s="3" t="str">
        <x:v>HORA</x:v>
      </x:c>
      <x:c r="G1106" s="10" t="n">
        <x:v>0</x:v>
      </x:c>
      <x:c r="H1106" s="10" t="str">
        <x:f>IF(G1106="","",G1106/12)</x:f>
      </x:c>
      <x:c r="I1106" s="10" t="n">
        <x:v>0</x:v>
      </x:c>
      <x:c r="J1106" s="10" t="str">
        <x:f>IF(H1106="","",I1106-H1106)</x:f>
      </x:c>
      <x:c r="K1106" s="11" t="str">
        <x:f>IF(H1106&gt;0,I1106/H1106,"")</x:f>
      </x:c>
      <x:c r="L1106" s="12" t="n">
        <x:v>0</x:v>
      </x:c>
      <x:c r="M1106" s="12" t="n">
        <x:v>0</x:v>
      </x:c>
      <x:c r="N1106" s="12" t="n">
        <x:f>M1106-L1106</x:f>
        <x:v>0</x:v>
      </x:c>
      <x:c r="O1106" s="3" t="str">
        <x:v>Anexo IX</x:v>
      </x:c>
    </x:row>
    <x:row r="1107" ht="34" customHeight="1">
      <x:c r="A1107" s="3" t="str">
        <x:v>Julho</x:v>
      </x:c>
      <x:c r="B1107" s="3" t="str">
        <x:v>O&amp;M</x:v>
      </x:c>
      <x:c r="C1107" s="3" t="str">
        <x:v>PRODUÇÃO</x:v>
      </x:c>
      <x:c r="D1107" s="3" t="str">
        <x:v>5301800338</x:v>
      </x:c>
      <x:c r="E1107" s="9" t="str">
        <x:v>ALUGUEL DE TRATOR</x:v>
      </x:c>
      <x:c r="F1107" s="3" t="str">
        <x:v>HORA</x:v>
      </x:c>
      <x:c r="G1107" s="10" t="n">
        <x:v>0</x:v>
      </x:c>
      <x:c r="H1107" s="10" t="str">
        <x:f>IF(G1107="","",G1107/12)</x:f>
      </x:c>
      <x:c r="I1107" s="10" t="n">
        <x:v>0</x:v>
      </x:c>
      <x:c r="J1107" s="10" t="str">
        <x:f>IF(H1107="","",I1107-H1107)</x:f>
      </x:c>
      <x:c r="K1107" s="11" t="str">
        <x:f>IF(H1107&gt;0,I1107/H1107,"")</x:f>
      </x:c>
      <x:c r="L1107" s="12" t="n">
        <x:v>0</x:v>
      </x:c>
      <x:c r="M1107" s="12" t="n">
        <x:v>0</x:v>
      </x:c>
      <x:c r="N1107" s="12" t="n">
        <x:f>M1107-L1107</x:f>
        <x:v>0</x:v>
      </x:c>
      <x:c r="O1107" s="3" t="str">
        <x:v>Anexo IX</x:v>
      </x:c>
    </x:row>
    <x:row r="1108" ht="34" customHeight="1">
      <x:c r="A1108" s="3" t="str">
        <x:v>Julho</x:v>
      </x:c>
      <x:c r="B1108" s="3" t="str">
        <x:v>O&amp;M</x:v>
      </x:c>
      <x:c r="C1108" s="3" t="str">
        <x:v>PRODUÇÃO</x:v>
      </x:c>
      <x:c r="D1108" s="3" t="str">
        <x:v>5301800339</x:v>
      </x:c>
      <x:c r="E1108" s="9" t="str">
        <x:v>ALUGUEL DE RETROESCAVADEIRA</x:v>
      </x:c>
      <x:c r="F1108" s="3" t="str">
        <x:v>HORA</x:v>
      </x:c>
      <x:c r="G1108" s="10" t="n">
        <x:v>0</x:v>
      </x:c>
      <x:c r="H1108" s="10" t="str">
        <x:f>IF(G1108="","",G1108/12)</x:f>
      </x:c>
      <x:c r="I1108" s="10" t="n">
        <x:v>0</x:v>
      </x:c>
      <x:c r="J1108" s="10" t="str">
        <x:f>IF(H1108="","",I1108-H1108)</x:f>
      </x:c>
      <x:c r="K1108" s="11" t="str">
        <x:f>IF(H1108&gt;0,I1108/H1108,"")</x:f>
      </x:c>
      <x:c r="L1108" s="12" t="n">
        <x:v>0</x:v>
      </x:c>
      <x:c r="M1108" s="12" t="n">
        <x:v>0</x:v>
      </x:c>
      <x:c r="N1108" s="12" t="n">
        <x:f>M1108-L1108</x:f>
        <x:v>0</x:v>
      </x:c>
      <x:c r="O1108" s="3" t="str">
        <x:v>Anexo IX</x:v>
      </x:c>
    </x:row>
    <x:row r="1109" ht="34" customHeight="1">
      <x:c r="A1109" s="3" t="str">
        <x:v>Julho</x:v>
      </x:c>
      <x:c r="B1109" s="3" t="str">
        <x:v>O&amp;M</x:v>
      </x:c>
      <x:c r="C1109" s="3" t="str">
        <x:v>PRODUÇÃO</x:v>
      </x:c>
      <x:c r="D1109" s="3" t="str">
        <x:v>5025300249</x:v>
      </x:c>
      <x:c r="E1109" s="9" t="str">
        <x:v>TURMA LM 2H LEVE ATEND EMERGENCIAL (25%)</x:v>
      </x:c>
      <x:c r="F1109" s="3" t="str">
        <x:v>HORA</x:v>
      </x:c>
      <x:c r="G1109" s="10" t="n">
        <x:v>0</x:v>
      </x:c>
      <x:c r="H1109" s="10" t="str">
        <x:f>IF(G1109="","",G1109/12)</x:f>
      </x:c>
      <x:c r="I1109" s="10" t="n">
        <x:v>0</x:v>
      </x:c>
      <x:c r="J1109" s="10" t="str">
        <x:f>IF(H1109="","",I1109-H1109)</x:f>
      </x:c>
      <x:c r="K1109" s="11" t="str">
        <x:f>IF(H1109&gt;0,I1109/H1109,"")</x:f>
      </x:c>
      <x:c r="L1109" s="12" t="n">
        <x:v>0</x:v>
      </x:c>
      <x:c r="M1109" s="12" t="n">
        <x:v>0</x:v>
      </x:c>
      <x:c r="N1109" s="12" t="n">
        <x:f>M1109-L1109</x:f>
        <x:v>0</x:v>
      </x:c>
      <x:c r="O1109" s="3" t="str">
        <x:v>Anexo IX</x:v>
      </x:c>
    </x:row>
    <x:row r="1110" ht="34" customHeight="1">
      <x:c r="A1110" s="3" t="str">
        <x:v>Julho</x:v>
      </x:c>
      <x:c r="B1110" s="3" t="str">
        <x:v>O&amp;M</x:v>
      </x:c>
      <x:c r="C1110" s="3" t="str">
        <x:v>PRODUÇÃO</x:v>
      </x:c>
      <x:c r="D1110" s="3" t="str">
        <x:v>5025300250</x:v>
      </x:c>
      <x:c r="E1110" s="9" t="str">
        <x:v>TURMA LM 2H CEST ATEND EMERGENCIAL (25%)</x:v>
      </x:c>
      <x:c r="F1110" s="3" t="str">
        <x:v>HORA</x:v>
      </x:c>
      <x:c r="G1110" s="10" t="n">
        <x:v>0</x:v>
      </x:c>
      <x:c r="H1110" s="10" t="str">
        <x:f>IF(G1110="","",G1110/12)</x:f>
      </x:c>
      <x:c r="I1110" s="10" t="n">
        <x:v>0</x:v>
      </x:c>
      <x:c r="J1110" s="10" t="str">
        <x:f>IF(H1110="","",I1110-H1110)</x:f>
      </x:c>
      <x:c r="K1110" s="11" t="str">
        <x:f>IF(H1110&gt;0,I1110/H1110,"")</x:f>
      </x:c>
      <x:c r="L1110" s="12" t="n">
        <x:v>0</x:v>
      </x:c>
      <x:c r="M1110" s="12" t="n">
        <x:v>0</x:v>
      </x:c>
      <x:c r="N1110" s="12" t="n">
        <x:f>M1110-L1110</x:f>
        <x:v>0</x:v>
      </x:c>
      <x:c r="O1110" s="3" t="str">
        <x:v>Anexo IX</x:v>
      </x:c>
    </x:row>
    <x:row r="1111" ht="34" customHeight="1">
      <x:c r="A1111" s="3" t="str">
        <x:v>Julho</x:v>
      </x:c>
      <x:c r="B1111" s="3" t="str">
        <x:v>O&amp;M</x:v>
      </x:c>
      <x:c r="C1111" s="3" t="str">
        <x:v>PRODUÇÃO</x:v>
      </x:c>
      <x:c r="D1111" s="3" t="str">
        <x:v>5025300254</x:v>
      </x:c>
      <x:c r="E1111" s="9" t="str">
        <x:v>TURMA LM 5H CAM ATEND EMERGENCIAL (25%)</x:v>
      </x:c>
      <x:c r="F1111" s="3" t="str">
        <x:v>HORA</x:v>
      </x:c>
      <x:c r="G1111" s="10" t="n">
        <x:v>0</x:v>
      </x:c>
      <x:c r="H1111" s="10" t="str">
        <x:f>IF(G1111="","",G1111/12)</x:f>
      </x:c>
      <x:c r="I1111" s="10" t="n">
        <x:v>0</x:v>
      </x:c>
      <x:c r="J1111" s="10" t="str">
        <x:f>IF(H1111="","",I1111-H1111)</x:f>
      </x:c>
      <x:c r="K1111" s="11" t="str">
        <x:f>IF(H1111&gt;0,I1111/H1111,"")</x:f>
      </x:c>
      <x:c r="L1111" s="12" t="n">
        <x:v>0</x:v>
      </x:c>
      <x:c r="M1111" s="12" t="n">
        <x:v>0</x:v>
      </x:c>
      <x:c r="N1111" s="12" t="n">
        <x:f>M1111-L1111</x:f>
        <x:v>0</x:v>
      </x:c>
      <x:c r="O1111" s="3" t="str">
        <x:v>Anexo IX</x:v>
      </x:c>
    </x:row>
    <x:row r="1112" ht="34" customHeight="1">
      <x:c r="A1112" s="3" t="str">
        <x:v>Julho</x:v>
      </x:c>
      <x:c r="B1112" s="3" t="str">
        <x:v>O&amp;M</x:v>
      </x:c>
      <x:c r="C1112" s="3" t="str">
        <x:v>PRODUÇÃO</x:v>
      </x:c>
      <x:c r="D1112" s="3" t="str">
        <x:v>5015000022</x:v>
      </x:c>
      <x:c r="E1112" s="9" t="str">
        <x:v>INST CON 4PLEX BT 3X10(10)-3X120(70) SRD</x:v>
      </x:c>
      <x:c r="F1112" s="3" t="str">
        <x:v>METRO</x:v>
      </x:c>
      <x:c r="G1112" s="10" t="n">
        <x:v>0</x:v>
      </x:c>
      <x:c r="H1112" s="10" t="str">
        <x:f>IF(G1112="","",G1112/12)</x:f>
      </x:c>
      <x:c r="I1112" s="10" t="n">
        <x:v>0</x:v>
      </x:c>
      <x:c r="J1112" s="10" t="str">
        <x:f>IF(H1112="","",I1112-H1112)</x:f>
      </x:c>
      <x:c r="K1112" s="11" t="str">
        <x:f>IF(H1112&gt;0,I1112/H1112,"")</x:f>
      </x:c>
      <x:c r="L1112" s="12" t="n">
        <x:v>0</x:v>
      </x:c>
      <x:c r="M1112" s="12" t="n">
        <x:v>0</x:v>
      </x:c>
      <x:c r="N1112" s="12" t="n">
        <x:f>M1112-L1112</x:f>
        <x:v>0</x:v>
      </x:c>
      <x:c r="O1112" s="3" t="str">
        <x:v>Anexo IX</x:v>
      </x:c>
    </x:row>
    <x:row r="1113" ht="34" customHeight="1">
      <x:c r="A1113" s="3" t="str">
        <x:v>Julho</x:v>
      </x:c>
      <x:c r="B1113" s="3" t="str">
        <x:v>O&amp;M</x:v>
      </x:c>
      <x:c r="C1113" s="3" t="str">
        <x:v>PRODUÇÃO</x:v>
      </x:c>
      <x:c r="D1113" s="3" t="str">
        <x:v>5020000121</x:v>
      </x:c>
      <x:c r="E1113" s="9" t="str">
        <x:v>INST/RET POSTE TELESCOPICO LM</x:v>
      </x:c>
      <x:c r="F1113" s="3" t="str">
        <x:v>UNIDADE</x:v>
      </x:c>
      <x:c r="G1113" s="10" t="n">
        <x:v>0</x:v>
      </x:c>
      <x:c r="H1113" s="10" t="str">
        <x:f>IF(G1113="","",G1113/12)</x:f>
      </x:c>
      <x:c r="I1113" s="10" t="n">
        <x:v>1</x:v>
      </x:c>
      <x:c r="J1113" s="10" t="str">
        <x:f>IF(H1113="","",I1113-H1113)</x:f>
      </x:c>
      <x:c r="K1113" s="11" t="str">
        <x:f>IF(H1113&gt;0,I1113/H1113,"")</x:f>
      </x:c>
      <x:c r="L1113" s="12" t="n">
        <x:v>0</x:v>
      </x:c>
      <x:c r="M1113" s="12" t="n">
        <x:v>867.56</x:v>
      </x:c>
      <x:c r="N1113" s="12" t="n">
        <x:f>M1113-L1113</x:f>
        <x:v>867.56</x:v>
      </x:c>
      <x:c r="O1113" s="3" t="str">
        <x:v>Anexo IX</x:v>
      </x:c>
    </x:row>
    <x:row r="1114" ht="34" customHeight="1">
      <x:c r="A1114" s="3" t="str">
        <x:v>Julho</x:v>
      </x:c>
      <x:c r="B1114" s="3" t="str">
        <x:v>O&amp;M</x:v>
      </x:c>
      <x:c r="C1114" s="3" t="str">
        <x:v>PRODUÇÃO</x:v>
      </x:c>
      <x:c r="D1114" s="3" t="str">
        <x:v>5033000294</x:v>
      </x:c>
      <x:c r="E1114" s="9" t="str">
        <x:v>INST CHAVE FUSIVEL 34,5KV LV</x:v>
      </x:c>
      <x:c r="F1114" s="3" t="str">
        <x:v>UNIDADE</x:v>
      </x:c>
      <x:c r="G1114" s="10" t="n">
        <x:v>0</x:v>
      </x:c>
      <x:c r="H1114" s="10" t="str">
        <x:f>IF(G1114="","",G1114/12)</x:f>
      </x:c>
      <x:c r="I1114" s="10" t="n">
        <x:v>0</x:v>
      </x:c>
      <x:c r="J1114" s="10" t="str">
        <x:f>IF(H1114="","",I1114-H1114)</x:f>
      </x:c>
      <x:c r="K1114" s="11" t="str">
        <x:f>IF(H1114&gt;0,I1114/H1114,"")</x:f>
      </x:c>
      <x:c r="L1114" s="12" t="n">
        <x:v>0</x:v>
      </x:c>
      <x:c r="M1114" s="12" t="n">
        <x:v>0</x:v>
      </x:c>
      <x:c r="N1114" s="12" t="n">
        <x:f>M1114-L1114</x:f>
        <x:v>0</x:v>
      </x:c>
      <x:c r="O1114" s="3" t="str">
        <x:v>Anexo IX</x:v>
      </x:c>
    </x:row>
    <x:row r="1115" ht="34" customHeight="1">
      <x:c r="A1115" s="3" t="str">
        <x:v>Julho</x:v>
      </x:c>
      <x:c r="B1115" s="3" t="str">
        <x:v>O&amp;M</x:v>
      </x:c>
      <x:c r="C1115" s="3" t="str">
        <x:v>PRODUÇÃO</x:v>
      </x:c>
      <x:c r="D1115" s="3" t="str">
        <x:v>5033000295</x:v>
      </x:c>
      <x:c r="E1115" s="9" t="str">
        <x:v>RET CHAVE FUSIVEL 34,5KV LV</x:v>
      </x:c>
      <x:c r="F1115" s="3" t="str">
        <x:v>UNIDADE</x:v>
      </x:c>
      <x:c r="G1115" s="10" t="n">
        <x:v>0</x:v>
      </x:c>
      <x:c r="H1115" s="10" t="str">
        <x:f>IF(G1115="","",G1115/12)</x:f>
      </x:c>
      <x:c r="I1115" s="10" t="n">
        <x:v>0</x:v>
      </x:c>
      <x:c r="J1115" s="10" t="str">
        <x:f>IF(H1115="","",I1115-H1115)</x:f>
      </x:c>
      <x:c r="K1115" s="11" t="str">
        <x:f>IF(H1115&gt;0,I1115/H1115,"")</x:f>
      </x:c>
      <x:c r="L1115" s="12" t="n">
        <x:v>0</x:v>
      </x:c>
      <x:c r="M1115" s="12" t="n">
        <x:v>0</x:v>
      </x:c>
      <x:c r="N1115" s="12" t="n">
        <x:f>M1115-L1115</x:f>
        <x:v>0</x:v>
      </x:c>
      <x:c r="O1115" s="3" t="str">
        <x:v>Anexo IX</x:v>
      </x:c>
    </x:row>
    <x:row r="1116" ht="34" customHeight="1">
      <x:c r="A1116" s="3" t="str">
        <x:v>Julho</x:v>
      </x:c>
      <x:c r="B1116" s="3" t="str">
        <x:v>O&amp;M</x:v>
      </x:c>
      <x:c r="C1116" s="3" t="str">
        <x:v>PRODUÇÃO</x:v>
      </x:c>
      <x:c r="D1116" s="3" t="str">
        <x:v>5033000346</x:v>
      </x:c>
      <x:c r="E1116" s="9" t="str">
        <x:v>INST ESTR CP CHAVE FUSIVEL 1F LV</x:v>
      </x:c>
      <x:c r="F1116" s="3" t="str">
        <x:v>CONJUNTO</x:v>
      </x:c>
      <x:c r="G1116" s="10" t="n">
        <x:v>0</x:v>
      </x:c>
      <x:c r="H1116" s="10" t="str">
        <x:f>IF(G1116="","",G1116/12)</x:f>
      </x:c>
      <x:c r="I1116" s="10" t="n">
        <x:v>0</x:v>
      </x:c>
      <x:c r="J1116" s="10" t="str">
        <x:f>IF(H1116="","",I1116-H1116)</x:f>
      </x:c>
      <x:c r="K1116" s="11" t="str">
        <x:f>IF(H1116&gt;0,I1116/H1116,"")</x:f>
      </x:c>
      <x:c r="L1116" s="12" t="n">
        <x:v>0</x:v>
      </x:c>
      <x:c r="M1116" s="12" t="n">
        <x:v>0</x:v>
      </x:c>
      <x:c r="N1116" s="12" t="n">
        <x:f>M1116-L1116</x:f>
        <x:v>0</x:v>
      </x:c>
      <x:c r="O1116" s="3" t="str">
        <x:v>Anexo IX</x:v>
      </x:c>
    </x:row>
    <x:row r="1117" ht="34" customHeight="1">
      <x:c r="A1117" s="3" t="str">
        <x:v>Julho</x:v>
      </x:c>
      <x:c r="B1117" s="3" t="str">
        <x:v>O&amp;M</x:v>
      </x:c>
      <x:c r="C1117" s="3" t="str">
        <x:v>PRODUÇÃO</x:v>
      </x:c>
      <x:c r="D1117" s="3" t="str">
        <x:v>5033000347</x:v>
      </x:c>
      <x:c r="E1117" s="9" t="str">
        <x:v>RET ESTR CP CHAVE FUSIVEL 1F LV</x:v>
      </x:c>
      <x:c r="F1117" s="3" t="str">
        <x:v>CONJUNTO</x:v>
      </x:c>
      <x:c r="G1117" s="10" t="n">
        <x:v>0</x:v>
      </x:c>
      <x:c r="H1117" s="10" t="str">
        <x:f>IF(G1117="","",G1117/12)</x:f>
      </x:c>
      <x:c r="I1117" s="10" t="n">
        <x:v>0</x:v>
      </x:c>
      <x:c r="J1117" s="10" t="str">
        <x:f>IF(H1117="","",I1117-H1117)</x:f>
      </x:c>
      <x:c r="K1117" s="11" t="str">
        <x:f>IF(H1117&gt;0,I1117/H1117,"")</x:f>
      </x:c>
      <x:c r="L1117" s="12" t="n">
        <x:v>0</x:v>
      </x:c>
      <x:c r="M1117" s="12" t="n">
        <x:v>0</x:v>
      </x:c>
      <x:c r="N1117" s="12" t="n">
        <x:f>M1117-L1117</x:f>
        <x:v>0</x:v>
      </x:c>
      <x:c r="O1117" s="3" t="str">
        <x:v>Anexo IX</x:v>
      </x:c>
    </x:row>
    <x:row r="1118" ht="34" customHeight="1">
      <x:c r="A1118" s="3" t="str">
        <x:v>Julho</x:v>
      </x:c>
      <x:c r="B1118" s="3" t="str">
        <x:v>O&amp;M</x:v>
      </x:c>
      <x:c r="C1118" s="3" t="str">
        <x:v>PRODUÇÃO</x:v>
      </x:c>
      <x:c r="D1118" s="3" t="str">
        <x:v>5033000344</x:v>
      </x:c>
      <x:c r="E1118" s="9" t="str">
        <x:v>INST ESTR CP CHAVE FUSIVEL 2F LV</x:v>
      </x:c>
      <x:c r="F1118" s="3" t="str">
        <x:v>CONJUNTO</x:v>
      </x:c>
      <x:c r="G1118" s="10" t="n">
        <x:v>0</x:v>
      </x:c>
      <x:c r="H1118" s="10" t="str">
        <x:f>IF(G1118="","",G1118/12)</x:f>
      </x:c>
      <x:c r="I1118" s="10" t="n">
        <x:v>0</x:v>
      </x:c>
      <x:c r="J1118" s="10" t="str">
        <x:f>IF(H1118="","",I1118-H1118)</x:f>
      </x:c>
      <x:c r="K1118" s="11" t="str">
        <x:f>IF(H1118&gt;0,I1118/H1118,"")</x:f>
      </x:c>
      <x:c r="L1118" s="12" t="n">
        <x:v>0</x:v>
      </x:c>
      <x:c r="M1118" s="12" t="n">
        <x:v>0</x:v>
      </x:c>
      <x:c r="N1118" s="12" t="n">
        <x:f>M1118-L1118</x:f>
        <x:v>0</x:v>
      </x:c>
      <x:c r="O1118" s="3" t="str">
        <x:v>Anexo IX</x:v>
      </x:c>
    </x:row>
    <x:row r="1119" ht="34" customHeight="1">
      <x:c r="A1119" s="3" t="str">
        <x:v>Julho</x:v>
      </x:c>
      <x:c r="B1119" s="3" t="str">
        <x:v>O&amp;M</x:v>
      </x:c>
      <x:c r="C1119" s="3" t="str">
        <x:v>PRODUÇÃO</x:v>
      </x:c>
      <x:c r="D1119" s="3" t="str">
        <x:v>5033000348</x:v>
      </x:c>
      <x:c r="E1119" s="9" t="str">
        <x:v>RET ESTR CP CHAVE FUSIVEL 2F LV</x:v>
      </x:c>
      <x:c r="F1119" s="3" t="str">
        <x:v>CONJUNTO</x:v>
      </x:c>
      <x:c r="G1119" s="10" t="n">
        <x:v>0</x:v>
      </x:c>
      <x:c r="H1119" s="10" t="str">
        <x:f>IF(G1119="","",G1119/12)</x:f>
      </x:c>
      <x:c r="I1119" s="10" t="n">
        <x:v>0</x:v>
      </x:c>
      <x:c r="J1119" s="10" t="str">
        <x:f>IF(H1119="","",I1119-H1119)</x:f>
      </x:c>
      <x:c r="K1119" s="11" t="str">
        <x:f>IF(H1119&gt;0,I1119/H1119,"")</x:f>
      </x:c>
      <x:c r="L1119" s="12" t="n">
        <x:v>0</x:v>
      </x:c>
      <x:c r="M1119" s="12" t="n">
        <x:v>0</x:v>
      </x:c>
      <x:c r="N1119" s="12" t="n">
        <x:f>M1119-L1119</x:f>
        <x:v>0</x:v>
      </x:c>
      <x:c r="O1119" s="3" t="str">
        <x:v>Anexo IX</x:v>
      </x:c>
    </x:row>
    <x:row r="1120" ht="34" customHeight="1">
      <x:c r="A1120" s="3" t="str">
        <x:v>Julho</x:v>
      </x:c>
      <x:c r="B1120" s="3" t="str">
        <x:v>O&amp;M</x:v>
      </x:c>
      <x:c r="C1120" s="3" t="str">
        <x:v>PRODUÇÃO</x:v>
      </x:c>
      <x:c r="D1120" s="3" t="str">
        <x:v>5033000345</x:v>
      </x:c>
      <x:c r="E1120" s="9" t="str">
        <x:v>INST ESTR CP CHAVE FUSIVEL 3F LV</x:v>
      </x:c>
      <x:c r="F1120" s="3" t="str">
        <x:v>CONJUNTO</x:v>
      </x:c>
      <x:c r="G1120" s="10" t="n">
        <x:v>0</x:v>
      </x:c>
      <x:c r="H1120" s="10" t="str">
        <x:f>IF(G1120="","",G1120/12)</x:f>
      </x:c>
      <x:c r="I1120" s="10" t="n">
        <x:v>27</x:v>
      </x:c>
      <x:c r="J1120" s="10" t="str">
        <x:f>IF(H1120="","",I1120-H1120)</x:f>
      </x:c>
      <x:c r="K1120" s="11" t="str">
        <x:f>IF(H1120&gt;0,I1120/H1120,"")</x:f>
      </x:c>
      <x:c r="L1120" s="12" t="n">
        <x:v>0</x:v>
      </x:c>
      <x:c r="M1120" s="12" t="n">
        <x:v>17274.6</x:v>
      </x:c>
      <x:c r="N1120" s="12" t="n">
        <x:f>M1120-L1120</x:f>
        <x:v>17274.6</x:v>
      </x:c>
      <x:c r="O1120" s="3" t="str">
        <x:v>Anexo IX</x:v>
      </x:c>
    </x:row>
    <x:row r="1121" ht="34" customHeight="1">
      <x:c r="A1121" s="3" t="str">
        <x:v>Julho</x:v>
      </x:c>
      <x:c r="B1121" s="3" t="str">
        <x:v>O&amp;M</x:v>
      </x:c>
      <x:c r="C1121" s="3" t="str">
        <x:v>PRODUÇÃO</x:v>
      </x:c>
      <x:c r="D1121" s="3" t="str">
        <x:v>5033000349</x:v>
      </x:c>
      <x:c r="E1121" s="9" t="str">
        <x:v>RET ESTR CP CHAVE FUSIVEL 3F LV</x:v>
      </x:c>
      <x:c r="F1121" s="3" t="str">
        <x:v>CONJUNTO</x:v>
      </x:c>
      <x:c r="G1121" s="10" t="n">
        <x:v>0</x:v>
      </x:c>
      <x:c r="H1121" s="10" t="str">
        <x:f>IF(G1121="","",G1121/12)</x:f>
      </x:c>
      <x:c r="I1121" s="10" t="n">
        <x:v>30</x:v>
      </x:c>
      <x:c r="J1121" s="10" t="str">
        <x:f>IF(H1121="","",I1121-H1121)</x:f>
      </x:c>
      <x:c r="K1121" s="11" t="str">
        <x:f>IF(H1121&gt;0,I1121/H1121,"")</x:f>
      </x:c>
      <x:c r="L1121" s="12" t="n">
        <x:v>0</x:v>
      </x:c>
      <x:c r="M1121" s="12" t="n">
        <x:v>15629.4</x:v>
      </x:c>
      <x:c r="N1121" s="12" t="n">
        <x:f>M1121-L1121</x:f>
        <x:v>15629.4</x:v>
      </x:c>
      <x:c r="O1121" s="3" t="str">
        <x:v>Anexo IX</x:v>
      </x:c>
    </x:row>
    <x:row r="1122" ht="34" customHeight="1">
      <x:c r="A1122" s="3" t="str">
        <x:v>Julho</x:v>
      </x:c>
      <x:c r="B1122" s="3" t="str">
        <x:v>O&amp;M</x:v>
      </x:c>
      <x:c r="C1122" s="3" t="str">
        <x:v>PRODUÇÃO</x:v>
      </x:c>
      <x:c r="D1122" s="3" t="str">
        <x:v>5033000298</x:v>
      </x:c>
      <x:c r="E1122" s="9" t="str">
        <x:v>TURMA LV INST CHAVE SECCION A SECO 3F LV</x:v>
      </x:c>
      <x:c r="F1122" s="3" t="str">
        <x:v>UNIDADE</x:v>
      </x:c>
      <x:c r="G1122" s="10" t="n">
        <x:v>0</x:v>
      </x:c>
      <x:c r="H1122" s="10" t="str">
        <x:f>IF(G1122="","",G1122/12)</x:f>
      </x:c>
      <x:c r="I1122" s="10" t="n">
        <x:v>0</x:v>
      </x:c>
      <x:c r="J1122" s="10" t="str">
        <x:f>IF(H1122="","",I1122-H1122)</x:f>
      </x:c>
      <x:c r="K1122" s="11" t="str">
        <x:f>IF(H1122&gt;0,I1122/H1122,"")</x:f>
      </x:c>
      <x:c r="L1122" s="12" t="n">
        <x:v>0</x:v>
      </x:c>
      <x:c r="M1122" s="12" t="n">
        <x:v>0</x:v>
      </x:c>
      <x:c r="N1122" s="12" t="n">
        <x:f>M1122-L1122</x:f>
        <x:v>0</x:v>
      </x:c>
      <x:c r="O1122" s="3" t="str">
        <x:v>Anexo IX</x:v>
      </x:c>
    </x:row>
    <x:row r="1123" ht="34" customHeight="1">
      <x:c r="A1123" s="3" t="str">
        <x:v>Julho</x:v>
      </x:c>
      <x:c r="B1123" s="3" t="str">
        <x:v>O&amp;M</x:v>
      </x:c>
      <x:c r="C1123" s="3" t="str">
        <x:v>PRODUÇÃO</x:v>
      </x:c>
      <x:c r="D1123" s="3" t="str">
        <x:v>5033000299</x:v>
      </x:c>
      <x:c r="E1123" s="9" t="str">
        <x:v>TURMA LV RET CHAVE SECCION A SECO 3F LV</x:v>
      </x:c>
      <x:c r="F1123" s="3" t="str">
        <x:v>UNIDADE</x:v>
      </x:c>
      <x:c r="G1123" s="10" t="n">
        <x:v>0</x:v>
      </x:c>
      <x:c r="H1123" s="10" t="str">
        <x:f>IF(G1123="","",G1123/12)</x:f>
      </x:c>
      <x:c r="I1123" s="10" t="n">
        <x:v>0</x:v>
      </x:c>
      <x:c r="J1123" s="10" t="str">
        <x:f>IF(H1123="","",I1123-H1123)</x:f>
      </x:c>
      <x:c r="K1123" s="11" t="str">
        <x:f>IF(H1123&gt;0,I1123/H1123,"")</x:f>
      </x:c>
      <x:c r="L1123" s="12" t="n">
        <x:v>0</x:v>
      </x:c>
      <x:c r="M1123" s="12" t="n">
        <x:v>0</x:v>
      </x:c>
      <x:c r="N1123" s="12" t="n">
        <x:f>M1123-L1123</x:f>
        <x:v>0</x:v>
      </x:c>
      <x:c r="O1123" s="3" t="str">
        <x:v>Anexo IX</x:v>
      </x:c>
    </x:row>
    <x:row r="1124" ht="34" customHeight="1">
      <x:c r="A1124" s="3" t="str">
        <x:v>Julho</x:v>
      </x:c>
      <x:c r="B1124" s="3" t="str">
        <x:v>O&amp;M</x:v>
      </x:c>
      <x:c r="C1124" s="3" t="str">
        <x:v>PRODUÇÃO</x:v>
      </x:c>
      <x:c r="D1124" s="3" t="str">
        <x:v>5033000300</x:v>
      </x:c>
      <x:c r="E1124" s="9" t="str">
        <x:v>INST CHAVE FUSIVEL RELIG LV</x:v>
      </x:c>
      <x:c r="F1124" s="3" t="str">
        <x:v>UNIDADE</x:v>
      </x:c>
      <x:c r="G1124" s="10" t="n">
        <x:v>0</x:v>
      </x:c>
      <x:c r="H1124" s="10" t="str">
        <x:f>IF(G1124="","",G1124/12)</x:f>
      </x:c>
      <x:c r="I1124" s="10" t="n">
        <x:v>9</x:v>
      </x:c>
      <x:c r="J1124" s="10" t="str">
        <x:f>IF(H1124="","",I1124-H1124)</x:f>
      </x:c>
      <x:c r="K1124" s="11" t="str">
        <x:f>IF(H1124&gt;0,I1124/H1124,"")</x:f>
      </x:c>
      <x:c r="L1124" s="12" t="n">
        <x:v>0</x:v>
      </x:c>
      <x:c r="M1124" s="12" t="n">
        <x:v>5369.13</x:v>
      </x:c>
      <x:c r="N1124" s="12" t="n">
        <x:f>M1124-L1124</x:f>
        <x:v>5369.13</x:v>
      </x:c>
      <x:c r="O1124" s="3" t="str">
        <x:v>Anexo IX</x:v>
      </x:c>
    </x:row>
    <x:row r="1125" ht="34" customHeight="1">
      <x:c r="A1125" s="3" t="str">
        <x:v>Julho</x:v>
      </x:c>
      <x:c r="B1125" s="3" t="str">
        <x:v>O&amp;M</x:v>
      </x:c>
      <x:c r="C1125" s="3" t="str">
        <x:v>PRODUÇÃO</x:v>
      </x:c>
      <x:c r="D1125" s="3" t="str">
        <x:v>5033000301</x:v>
      </x:c>
      <x:c r="E1125" s="9" t="str">
        <x:v>RET CHAVE FUSIVEL RELIG LV</x:v>
      </x:c>
      <x:c r="F1125" s="3" t="str">
        <x:v>UNIDADE</x:v>
      </x:c>
      <x:c r="G1125" s="10" t="n">
        <x:v>0</x:v>
      </x:c>
      <x:c r="H1125" s="10" t="str">
        <x:f>IF(G1125="","",G1125/12)</x:f>
      </x:c>
      <x:c r="I1125" s="10" t="n">
        <x:v>12</x:v>
      </x:c>
      <x:c r="J1125" s="10" t="str">
        <x:f>IF(H1125="","",I1125-H1125)</x:f>
      </x:c>
      <x:c r="K1125" s="11" t="str">
        <x:f>IF(H1125&gt;0,I1125/H1125,"")</x:f>
      </x:c>
      <x:c r="L1125" s="12" t="n">
        <x:v>0</x:v>
      </x:c>
      <x:c r="M1125" s="12" t="n">
        <x:v>4593.36</x:v>
      </x:c>
      <x:c r="N1125" s="12" t="n">
        <x:f>M1125-L1125</x:f>
        <x:v>4593.36</x:v>
      </x:c>
      <x:c r="O1125" s="3" t="str">
        <x:v>Anexo IX</x:v>
      </x:c>
    </x:row>
    <x:row r="1126" ht="34" customHeight="1">
      <x:c r="A1126" s="3" t="str">
        <x:v>Julho</x:v>
      </x:c>
      <x:c r="B1126" s="3" t="str">
        <x:v>O&amp;M</x:v>
      </x:c>
      <x:c r="C1126" s="3" t="str">
        <x:v>PRODUÇÃO</x:v>
      </x:c>
      <x:c r="D1126" s="3" t="str">
        <x:v>5033000302</x:v>
      </x:c>
      <x:c r="E1126" s="9" t="str">
        <x:v>INST ESTR CP CHAVE FUSIVEL RELIG 1F LV</x:v>
      </x:c>
      <x:c r="F1126" s="3" t="str">
        <x:v>CONJUNTO</x:v>
      </x:c>
      <x:c r="G1126" s="10" t="n">
        <x:v>0</x:v>
      </x:c>
      <x:c r="H1126" s="10" t="str">
        <x:f>IF(G1126="","",G1126/12)</x:f>
      </x:c>
      <x:c r="I1126" s="10" t="n">
        <x:v>0</x:v>
      </x:c>
      <x:c r="J1126" s="10" t="str">
        <x:f>IF(H1126="","",I1126-H1126)</x:f>
      </x:c>
      <x:c r="K1126" s="11" t="str">
        <x:f>IF(H1126&gt;0,I1126/H1126,"")</x:f>
      </x:c>
      <x:c r="L1126" s="12" t="n">
        <x:v>0</x:v>
      </x:c>
      <x:c r="M1126" s="12" t="n">
        <x:v>0</x:v>
      </x:c>
      <x:c r="N1126" s="12" t="n">
        <x:f>M1126-L1126</x:f>
        <x:v>0</x:v>
      </x:c>
      <x:c r="O1126" s="3" t="str">
        <x:v>Anexo IX</x:v>
      </x:c>
    </x:row>
    <x:row r="1127" ht="34" customHeight="1">
      <x:c r="A1127" s="3" t="str">
        <x:v>Julho</x:v>
      </x:c>
      <x:c r="B1127" s="3" t="str">
        <x:v>O&amp;M</x:v>
      </x:c>
      <x:c r="C1127" s="3" t="str">
        <x:v>PRODUÇÃO</x:v>
      </x:c>
      <x:c r="D1127" s="3" t="str">
        <x:v>5033000303</x:v>
      </x:c>
      <x:c r="E1127" s="9" t="str">
        <x:v>RET ESTR CP CHAVE FUSIVEL RELIG 1F LV</x:v>
      </x:c>
      <x:c r="F1127" s="3" t="str">
        <x:v>CONJUNTO</x:v>
      </x:c>
      <x:c r="G1127" s="10" t="n">
        <x:v>0</x:v>
      </x:c>
      <x:c r="H1127" s="10" t="str">
        <x:f>IF(G1127="","",G1127/12)</x:f>
      </x:c>
      <x:c r="I1127" s="10" t="n">
        <x:v>0</x:v>
      </x:c>
      <x:c r="J1127" s="10" t="str">
        <x:f>IF(H1127="","",I1127-H1127)</x:f>
      </x:c>
      <x:c r="K1127" s="11" t="str">
        <x:f>IF(H1127&gt;0,I1127/H1127,"")</x:f>
      </x:c>
      <x:c r="L1127" s="12" t="n">
        <x:v>0</x:v>
      </x:c>
      <x:c r="M1127" s="12" t="n">
        <x:v>0</x:v>
      </x:c>
      <x:c r="N1127" s="12" t="n">
        <x:f>M1127-L1127</x:f>
        <x:v>0</x:v>
      </x:c>
      <x:c r="O1127" s="3" t="str">
        <x:v>Anexo IX</x:v>
      </x:c>
    </x:row>
    <x:row r="1128" ht="34" customHeight="1">
      <x:c r="A1128" s="3" t="str">
        <x:v>Julho</x:v>
      </x:c>
      <x:c r="B1128" s="3" t="str">
        <x:v>O&amp;M</x:v>
      </x:c>
      <x:c r="C1128" s="3" t="str">
        <x:v>PRODUÇÃO</x:v>
      </x:c>
      <x:c r="D1128" s="3" t="str">
        <x:v>5033000304</x:v>
      </x:c>
      <x:c r="E1128" s="9" t="str">
        <x:v>INST ESTR CP CHAVE FUSIVEL RELIG 2/3F LV</x:v>
      </x:c>
      <x:c r="F1128" s="3" t="str">
        <x:v>CONJUNTO</x:v>
      </x:c>
      <x:c r="G1128" s="10" t="n">
        <x:v>0</x:v>
      </x:c>
      <x:c r="H1128" s="10" t="str">
        <x:f>IF(G1128="","",G1128/12)</x:f>
      </x:c>
      <x:c r="I1128" s="10" t="n">
        <x:v>0</x:v>
      </x:c>
      <x:c r="J1128" s="10" t="str">
        <x:f>IF(H1128="","",I1128-H1128)</x:f>
      </x:c>
      <x:c r="K1128" s="11" t="str">
        <x:f>IF(H1128&gt;0,I1128/H1128,"")</x:f>
      </x:c>
      <x:c r="L1128" s="12" t="n">
        <x:v>0</x:v>
      </x:c>
      <x:c r="M1128" s="12" t="n">
        <x:v>0</x:v>
      </x:c>
      <x:c r="N1128" s="12" t="n">
        <x:f>M1128-L1128</x:f>
        <x:v>0</x:v>
      </x:c>
      <x:c r="O1128" s="3" t="str">
        <x:v>Anexo IX</x:v>
      </x:c>
    </x:row>
    <x:row r="1129" ht="34" customHeight="1">
      <x:c r="A1129" s="3" t="str">
        <x:v>Julho</x:v>
      </x:c>
      <x:c r="B1129" s="3" t="str">
        <x:v>O&amp;M</x:v>
      </x:c>
      <x:c r="C1129" s="3" t="str">
        <x:v>PRODUÇÃO</x:v>
      </x:c>
      <x:c r="D1129" s="3" t="str">
        <x:v>5033000305</x:v>
      </x:c>
      <x:c r="E1129" s="9" t="str">
        <x:v>RET ESTR CP CHAVE FUSIVEL RELIG 2/3F LV</x:v>
      </x:c>
      <x:c r="F1129" s="3" t="str">
        <x:v>CONJUNTO</x:v>
      </x:c>
      <x:c r="G1129" s="10" t="n">
        <x:v>0</x:v>
      </x:c>
      <x:c r="H1129" s="10" t="str">
        <x:f>IF(G1129="","",G1129/12)</x:f>
      </x:c>
      <x:c r="I1129" s="10" t="n">
        <x:v>0</x:v>
      </x:c>
      <x:c r="J1129" s="10" t="str">
        <x:f>IF(H1129="","",I1129-H1129)</x:f>
      </x:c>
      <x:c r="K1129" s="11" t="str">
        <x:f>IF(H1129&gt;0,I1129/H1129,"")</x:f>
      </x:c>
      <x:c r="L1129" s="12" t="n">
        <x:v>0</x:v>
      </x:c>
      <x:c r="M1129" s="12" t="n">
        <x:v>0</x:v>
      </x:c>
      <x:c r="N1129" s="12" t="n">
        <x:f>M1129-L1129</x:f>
        <x:v>0</x:v>
      </x:c>
      <x:c r="O1129" s="3" t="str">
        <x:v>Anexo IX</x:v>
      </x:c>
    </x:row>
    <x:row r="1130" ht="34" customHeight="1">
      <x:c r="A1130" s="3" t="str">
        <x:v>Julho</x:v>
      </x:c>
      <x:c r="B1130" s="3" t="str">
        <x:v>O&amp;M</x:v>
      </x:c>
      <x:c r="C1130" s="3" t="str">
        <x:v>PRODUÇÃO</x:v>
      </x:c>
      <x:c r="D1130" s="3" t="str">
        <x:v>5033000306</x:v>
      </x:c>
      <x:c r="E1130" s="9" t="str">
        <x:v>INST CHAVE BY-PASS LV</x:v>
      </x:c>
      <x:c r="F1130" s="3" t="str">
        <x:v>UNIDADE</x:v>
      </x:c>
      <x:c r="G1130" s="10" t="n">
        <x:v>0</x:v>
      </x:c>
      <x:c r="H1130" s="10" t="str">
        <x:f>IF(G1130="","",G1130/12)</x:f>
      </x:c>
      <x:c r="I1130" s="10" t="n">
        <x:v>2</x:v>
      </x:c>
      <x:c r="J1130" s="10" t="str">
        <x:f>IF(H1130="","",I1130-H1130)</x:f>
      </x:c>
      <x:c r="K1130" s="11" t="str">
        <x:f>IF(H1130&gt;0,I1130/H1130,"")</x:f>
      </x:c>
      <x:c r="L1130" s="12" t="n">
        <x:v>0</x:v>
      </x:c>
      <x:c r="M1130" s="12" t="n">
        <x:v>1193.14</x:v>
      </x:c>
      <x:c r="N1130" s="12" t="n">
        <x:f>M1130-L1130</x:f>
        <x:v>1193.14</x:v>
      </x:c>
      <x:c r="O1130" s="3" t="str">
        <x:v>Anexo IX</x:v>
      </x:c>
    </x:row>
    <x:row r="1131" ht="34" customHeight="1">
      <x:c r="A1131" s="3" t="str">
        <x:v>Julho</x:v>
      </x:c>
      <x:c r="B1131" s="3" t="str">
        <x:v>O&amp;M</x:v>
      </x:c>
      <x:c r="C1131" s="3" t="str">
        <x:v>PRODUÇÃO</x:v>
      </x:c>
      <x:c r="D1131" s="3" t="str">
        <x:v>5033000307</x:v>
      </x:c>
      <x:c r="E1131" s="9" t="str">
        <x:v>RET CHAVE BY-PASS LV</x:v>
      </x:c>
      <x:c r="F1131" s="3" t="str">
        <x:v>UNIDADE</x:v>
      </x:c>
      <x:c r="G1131" s="10" t="n">
        <x:v>0</x:v>
      </x:c>
      <x:c r="H1131" s="10" t="str">
        <x:f>IF(G1131="","",G1131/12)</x:f>
      </x:c>
      <x:c r="I1131" s="10" t="n">
        <x:v>2</x:v>
      </x:c>
      <x:c r="J1131" s="10" t="str">
        <x:f>IF(H1131="","",I1131-H1131)</x:f>
      </x:c>
      <x:c r="K1131" s="11" t="str">
        <x:f>IF(H1131&gt;0,I1131/H1131,"")</x:f>
      </x:c>
      <x:c r="L1131" s="12" t="n">
        <x:v>0</x:v>
      </x:c>
      <x:c r="M1131" s="12" t="n">
        <x:v>765.56</x:v>
      </x:c>
      <x:c r="N1131" s="12" t="n">
        <x:f>M1131-L1131</x:f>
        <x:v>765.56</x:v>
      </x:c>
      <x:c r="O1131" s="3" t="str">
        <x:v>Anexo IX</x:v>
      </x:c>
    </x:row>
    <x:row r="1132" ht="34" customHeight="1">
      <x:c r="A1132" s="3" t="str">
        <x:v>Julho</x:v>
      </x:c>
      <x:c r="B1132" s="3" t="str">
        <x:v>O&amp;M</x:v>
      </x:c>
      <x:c r="C1132" s="3" t="str">
        <x:v>PRODUÇÃO</x:v>
      </x:c>
      <x:c r="D1132" s="3" t="str">
        <x:v>5033000327</x:v>
      </x:c>
      <x:c r="E1132" s="9" t="str">
        <x:v>INST SENSOR FALTA LV</x:v>
      </x:c>
      <x:c r="F1132" s="3" t="str">
        <x:v>UNIDADE</x:v>
      </x:c>
      <x:c r="G1132" s="10" t="n">
        <x:v>0</x:v>
      </x:c>
      <x:c r="H1132" s="10" t="str">
        <x:f>IF(G1132="","",G1132/12)</x:f>
      </x:c>
      <x:c r="I1132" s="10" t="n">
        <x:v>0</x:v>
      </x:c>
      <x:c r="J1132" s="10" t="str">
        <x:f>IF(H1132="","",I1132-H1132)</x:f>
      </x:c>
      <x:c r="K1132" s="11" t="str">
        <x:f>IF(H1132&gt;0,I1132/H1132,"")</x:f>
      </x:c>
      <x:c r="L1132" s="12" t="n">
        <x:v>0</x:v>
      </x:c>
      <x:c r="M1132" s="12" t="n">
        <x:v>0</x:v>
      </x:c>
      <x:c r="N1132" s="12" t="n">
        <x:f>M1132-L1132</x:f>
        <x:v>0</x:v>
      </x:c>
      <x:c r="O1132" s="3" t="str">
        <x:v>Anexo IX</x:v>
      </x:c>
    </x:row>
    <x:row r="1133" ht="34" customHeight="1">
      <x:c r="A1133" s="3" t="str">
        <x:v>Julho</x:v>
      </x:c>
      <x:c r="B1133" s="3" t="str">
        <x:v>O&amp;M</x:v>
      </x:c>
      <x:c r="C1133" s="3" t="str">
        <x:v>PRODUÇÃO</x:v>
      </x:c>
      <x:c r="D1133" s="3" t="str">
        <x:v>5033000328</x:v>
      </x:c>
      <x:c r="E1133" s="9" t="str">
        <x:v>RET SENSOR FALTA LV</x:v>
      </x:c>
      <x:c r="F1133" s="3" t="str">
        <x:v>UNIDADE</x:v>
      </x:c>
      <x:c r="G1133" s="10" t="n">
        <x:v>0</x:v>
      </x:c>
      <x:c r="H1133" s="10" t="str">
        <x:f>IF(G1133="","",G1133/12)</x:f>
      </x:c>
      <x:c r="I1133" s="10" t="n">
        <x:v>0</x:v>
      </x:c>
      <x:c r="J1133" s="10" t="str">
        <x:f>IF(H1133="","",I1133-H1133)</x:f>
      </x:c>
      <x:c r="K1133" s="11" t="str">
        <x:f>IF(H1133&gt;0,I1133/H1133,"")</x:f>
      </x:c>
      <x:c r="L1133" s="12" t="n">
        <x:v>0</x:v>
      </x:c>
      <x:c r="M1133" s="12" t="n">
        <x:v>0</x:v>
      </x:c>
      <x:c r="N1133" s="12" t="n">
        <x:f>M1133-L1133</x:f>
        <x:v>0</x:v>
      </x:c>
      <x:c r="O1133" s="3" t="str">
        <x:v>Anexo IX</x:v>
      </x:c>
    </x:row>
    <x:row r="1134" ht="34" customHeight="1">
      <x:c r="A1134" s="3" t="str">
        <x:v>Julho</x:v>
      </x:c>
      <x:c r="B1134" s="3" t="str">
        <x:v>O&amp;M</x:v>
      </x:c>
      <x:c r="C1134" s="3" t="str">
        <x:v>PRODUÇÃO</x:v>
      </x:c>
      <x:c r="D1134" s="3" t="str">
        <x:v>5033000329</x:v>
      </x:c>
      <x:c r="E1134" s="9" t="str">
        <x:v>INST ESTR CP SENSOR FALTA POSTE LV</x:v>
      </x:c>
      <x:c r="F1134" s="3" t="str">
        <x:v>CONJUNTO</x:v>
      </x:c>
      <x:c r="G1134" s="10" t="n">
        <x:v>0</x:v>
      </x:c>
      <x:c r="H1134" s="10" t="str">
        <x:f>IF(G1134="","",G1134/12)</x:f>
      </x:c>
      <x:c r="I1134" s="10" t="n">
        <x:v>0</x:v>
      </x:c>
      <x:c r="J1134" s="10" t="str">
        <x:f>IF(H1134="","",I1134-H1134)</x:f>
      </x:c>
      <x:c r="K1134" s="11" t="str">
        <x:f>IF(H1134&gt;0,I1134/H1134,"")</x:f>
      </x:c>
      <x:c r="L1134" s="12" t="n">
        <x:v>0</x:v>
      </x:c>
      <x:c r="M1134" s="12" t="n">
        <x:v>0</x:v>
      </x:c>
      <x:c r="N1134" s="12" t="n">
        <x:f>M1134-L1134</x:f>
        <x:v>0</x:v>
      </x:c>
      <x:c r="O1134" s="3" t="str">
        <x:v>Anexo IX</x:v>
      </x:c>
    </x:row>
    <x:row r="1135" ht="34" customHeight="1">
      <x:c r="A1135" s="3" t="str">
        <x:v>Julho</x:v>
      </x:c>
      <x:c r="B1135" s="3" t="str">
        <x:v>O&amp;M</x:v>
      </x:c>
      <x:c r="C1135" s="3" t="str">
        <x:v>PRODUÇÃO</x:v>
      </x:c>
      <x:c r="D1135" s="3" t="str">
        <x:v>5033000330</x:v>
      </x:c>
      <x:c r="E1135" s="9" t="str">
        <x:v>RET ESTR CP SENSOR FALTA POSTE LV</x:v>
      </x:c>
      <x:c r="F1135" s="3" t="str">
        <x:v>CONJUNTO</x:v>
      </x:c>
      <x:c r="G1135" s="10" t="n">
        <x:v>0</x:v>
      </x:c>
      <x:c r="H1135" s="10" t="str">
        <x:f>IF(G1135="","",G1135/12)</x:f>
      </x:c>
      <x:c r="I1135" s="10" t="n">
        <x:v>0</x:v>
      </x:c>
      <x:c r="J1135" s="10" t="str">
        <x:f>IF(H1135="","",I1135-H1135)</x:f>
      </x:c>
      <x:c r="K1135" s="11" t="str">
        <x:f>IF(H1135&gt;0,I1135/H1135,"")</x:f>
      </x:c>
      <x:c r="L1135" s="12" t="n">
        <x:v>0</x:v>
      </x:c>
      <x:c r="M1135" s="12" t="n">
        <x:v>0</x:v>
      </x:c>
      <x:c r="N1135" s="12" t="n">
        <x:f>M1135-L1135</x:f>
        <x:v>0</x:v>
      </x:c>
      <x:c r="O1135" s="3" t="str">
        <x:v>Anexo IX</x:v>
      </x:c>
    </x:row>
    <x:row r="1136" ht="34" customHeight="1">
      <x:c r="A1136" s="3" t="str">
        <x:v>Julho</x:v>
      </x:c>
      <x:c r="B1136" s="3" t="str">
        <x:v>O&amp;M</x:v>
      </x:c>
      <x:c r="C1136" s="3" t="str">
        <x:v>PRODUÇÃO</x:v>
      </x:c>
      <x:c r="D1136" s="3" t="str">
        <x:v>5033000323</x:v>
      </x:c>
      <x:c r="E1136" s="9" t="str">
        <x:v>INST RELIGADOR 1F POSTE LV</x:v>
      </x:c>
      <x:c r="F1136" s="3" t="str">
        <x:v>UNIDADE</x:v>
      </x:c>
      <x:c r="G1136" s="10" t="n">
        <x:v>0</x:v>
      </x:c>
      <x:c r="H1136" s="10" t="str">
        <x:f>IF(G1136="","",G1136/12)</x:f>
      </x:c>
      <x:c r="I1136" s="10" t="n">
        <x:v>3</x:v>
      </x:c>
      <x:c r="J1136" s="10" t="str">
        <x:f>IF(H1136="","",I1136-H1136)</x:f>
      </x:c>
      <x:c r="K1136" s="11" t="str">
        <x:f>IF(H1136&gt;0,I1136/H1136,"")</x:f>
      </x:c>
      <x:c r="L1136" s="12" t="n">
        <x:v>0</x:v>
      </x:c>
      <x:c r="M1136" s="12" t="n">
        <x:v>3207.9</x:v>
      </x:c>
      <x:c r="N1136" s="12" t="n">
        <x:f>M1136-L1136</x:f>
        <x:v>3207.9</x:v>
      </x:c>
      <x:c r="O1136" s="3" t="str">
        <x:v>Anexo IX</x:v>
      </x:c>
    </x:row>
    <x:row r="1137" ht="34" customHeight="1">
      <x:c r="A1137" s="3" t="str">
        <x:v>Julho</x:v>
      </x:c>
      <x:c r="B1137" s="3" t="str">
        <x:v>O&amp;M</x:v>
      </x:c>
      <x:c r="C1137" s="3" t="str">
        <x:v>PRODUÇÃO</x:v>
      </x:c>
      <x:c r="D1137" s="3" t="str">
        <x:v>5033000324</x:v>
      </x:c>
      <x:c r="E1137" s="9" t="str">
        <x:v>RET RELIGADOR 1F POSTE LV</x:v>
      </x:c>
      <x:c r="F1137" s="3" t="str">
        <x:v>UNIDADE</x:v>
      </x:c>
      <x:c r="G1137" s="10" t="n">
        <x:v>0</x:v>
      </x:c>
      <x:c r="H1137" s="10" t="str">
        <x:f>IF(G1137="","",G1137/12)</x:f>
      </x:c>
      <x:c r="I1137" s="10" t="n">
        <x:v>0</x:v>
      </x:c>
      <x:c r="J1137" s="10" t="str">
        <x:f>IF(H1137="","",I1137-H1137)</x:f>
      </x:c>
      <x:c r="K1137" s="11" t="str">
        <x:f>IF(H1137&gt;0,I1137/H1137,"")</x:f>
      </x:c>
      <x:c r="L1137" s="12" t="n">
        <x:v>0</x:v>
      </x:c>
      <x:c r="M1137" s="12" t="n">
        <x:v>0</x:v>
      </x:c>
      <x:c r="N1137" s="12" t="n">
        <x:f>M1137-L1137</x:f>
        <x:v>0</x:v>
      </x:c>
      <x:c r="O1137" s="3" t="str">
        <x:v>Anexo IX</x:v>
      </x:c>
    </x:row>
    <x:row r="1138" ht="34" customHeight="1">
      <x:c r="A1138" s="3" t="str">
        <x:v>Julho</x:v>
      </x:c>
      <x:c r="B1138" s="3" t="str">
        <x:v>O&amp;M</x:v>
      </x:c>
      <x:c r="C1138" s="3" t="str">
        <x:v>PRODUÇÃO</x:v>
      </x:c>
      <x:c r="D1138" s="3" t="str">
        <x:v>5033000325</x:v>
      </x:c>
      <x:c r="E1138" s="9" t="str">
        <x:v>INST ESTR CP RELIGADOR 1F POSTE LV</x:v>
      </x:c>
      <x:c r="F1138" s="3" t="str">
        <x:v>CONJUNTO</x:v>
      </x:c>
      <x:c r="G1138" s="10" t="n">
        <x:v>0</x:v>
      </x:c>
      <x:c r="H1138" s="10" t="str">
        <x:f>IF(G1138="","",G1138/12)</x:f>
      </x:c>
      <x:c r="I1138" s="10" t="n">
        <x:v>0</x:v>
      </x:c>
      <x:c r="J1138" s="10" t="str">
        <x:f>IF(H1138="","",I1138-H1138)</x:f>
      </x:c>
      <x:c r="K1138" s="11" t="str">
        <x:f>IF(H1138&gt;0,I1138/H1138,"")</x:f>
      </x:c>
      <x:c r="L1138" s="12" t="n">
        <x:v>0</x:v>
      </x:c>
      <x:c r="M1138" s="12" t="n">
        <x:v>0</x:v>
      </x:c>
      <x:c r="N1138" s="12" t="n">
        <x:f>M1138-L1138</x:f>
        <x:v>0</x:v>
      </x:c>
      <x:c r="O1138" s="3" t="str">
        <x:v>Anexo IX</x:v>
      </x:c>
    </x:row>
    <x:row r="1139" ht="34" customHeight="1">
      <x:c r="A1139" s="3" t="str">
        <x:v>Julho</x:v>
      </x:c>
      <x:c r="B1139" s="3" t="str">
        <x:v>O&amp;M</x:v>
      </x:c>
      <x:c r="C1139" s="3" t="str">
        <x:v>PRODUÇÃO</x:v>
      </x:c>
      <x:c r="D1139" s="3" t="str">
        <x:v>5033000326</x:v>
      </x:c>
      <x:c r="E1139" s="9" t="str">
        <x:v>RET ESTR CP RELIGADOR 1F POSTE LV</x:v>
      </x:c>
      <x:c r="F1139" s="3" t="str">
        <x:v>CONJUNTO</x:v>
      </x:c>
      <x:c r="G1139" s="10" t="n">
        <x:v>0</x:v>
      </x:c>
      <x:c r="H1139" s="10" t="str">
        <x:f>IF(G1139="","",G1139/12)</x:f>
      </x:c>
      <x:c r="I1139" s="10" t="n">
        <x:v>0</x:v>
      </x:c>
      <x:c r="J1139" s="10" t="str">
        <x:f>IF(H1139="","",I1139-H1139)</x:f>
      </x:c>
      <x:c r="K1139" s="11" t="str">
        <x:f>IF(H1139&gt;0,I1139/H1139,"")</x:f>
      </x:c>
      <x:c r="L1139" s="12" t="n">
        <x:v>0</x:v>
      </x:c>
      <x:c r="M1139" s="12" t="n">
        <x:v>0</x:v>
      </x:c>
      <x:c r="N1139" s="12" t="n">
        <x:f>M1139-L1139</x:f>
        <x:v>0</x:v>
      </x:c>
      <x:c r="O1139" s="3" t="str">
        <x:v>Anexo IX</x:v>
      </x:c>
    </x:row>
    <x:row r="1140" ht="34" customHeight="1">
      <x:c r="A1140" s="3" t="str">
        <x:v>Julho</x:v>
      </x:c>
      <x:c r="B1140" s="3" t="str">
        <x:v>O&amp;M</x:v>
      </x:c>
      <x:c r="C1140" s="3" t="str">
        <x:v>PRODUÇÃO</x:v>
      </x:c>
      <x:c r="D1140" s="3" t="str">
        <x:v>5033000320</x:v>
      </x:c>
      <x:c r="E1140" s="9" t="str">
        <x:v>RET ESTR CP RELIG DIST 1F BASE C 1F LV</x:v>
      </x:c>
      <x:c r="F1140" s="3" t="str">
        <x:v>CONJUNTO</x:v>
      </x:c>
      <x:c r="G1140" s="10" t="n">
        <x:v>0</x:v>
      </x:c>
      <x:c r="H1140" s="10" t="str">
        <x:f>IF(G1140="","",G1140/12)</x:f>
      </x:c>
      <x:c r="I1140" s="10" t="n">
        <x:v>0</x:v>
      </x:c>
      <x:c r="J1140" s="10" t="str">
        <x:f>IF(H1140="","",I1140-H1140)</x:f>
      </x:c>
      <x:c r="K1140" s="11" t="str">
        <x:f>IF(H1140&gt;0,I1140/H1140,"")</x:f>
      </x:c>
      <x:c r="L1140" s="12" t="n">
        <x:v>0</x:v>
      </x:c>
      <x:c r="M1140" s="12" t="n">
        <x:v>0</x:v>
      </x:c>
      <x:c r="N1140" s="12" t="n">
        <x:f>M1140-L1140</x:f>
        <x:v>0</x:v>
      </x:c>
      <x:c r="O1140" s="3" t="str">
        <x:v>Anexo IX</x:v>
      </x:c>
    </x:row>
    <x:row r="1141" ht="34" customHeight="1">
      <x:c r="A1141" s="3" t="str">
        <x:v>Julho</x:v>
      </x:c>
      <x:c r="B1141" s="3" t="str">
        <x:v>O&amp;M</x:v>
      </x:c>
      <x:c r="C1141" s="3" t="str">
        <x:v>PRODUÇÃO</x:v>
      </x:c>
      <x:c r="D1141" s="3" t="str">
        <x:v>5033000333</x:v>
      </x:c>
      <x:c r="E1141" s="9" t="str">
        <x:v>INST ESTR CP RELIG DIST 1F BASE C 2F LV</x:v>
      </x:c>
      <x:c r="F1141" s="3" t="str">
        <x:v>CONJUNTO</x:v>
      </x:c>
      <x:c r="G1141" s="10" t="n">
        <x:v>0</x:v>
      </x:c>
      <x:c r="H1141" s="10" t="str">
        <x:f>IF(G1141="","",G1141/12)</x:f>
      </x:c>
      <x:c r="I1141" s="10" t="n">
        <x:v>0</x:v>
      </x:c>
      <x:c r="J1141" s="10" t="str">
        <x:f>IF(H1141="","",I1141-H1141)</x:f>
      </x:c>
      <x:c r="K1141" s="11" t="str">
        <x:f>IF(H1141&gt;0,I1141/H1141,"")</x:f>
      </x:c>
      <x:c r="L1141" s="12" t="n">
        <x:v>0</x:v>
      </x:c>
      <x:c r="M1141" s="12" t="n">
        <x:v>0</x:v>
      </x:c>
      <x:c r="N1141" s="12" t="n">
        <x:f>M1141-L1141</x:f>
        <x:v>0</x:v>
      </x:c>
      <x:c r="O1141" s="3" t="str">
        <x:v>Anexo IX</x:v>
      </x:c>
    </x:row>
    <x:row r="1142" ht="34" customHeight="1">
      <x:c r="A1142" s="3" t="str">
        <x:v>Julho</x:v>
      </x:c>
      <x:c r="B1142" s="3" t="str">
        <x:v>O&amp;M</x:v>
      </x:c>
      <x:c r="C1142" s="3" t="str">
        <x:v>PRODUÇÃO</x:v>
      </x:c>
      <x:c r="D1142" s="3" t="str">
        <x:v>5033000332</x:v>
      </x:c>
      <x:c r="E1142" s="9" t="str">
        <x:v>RET ESTR CP RELIG DIST 1F BASE C 2F LV</x:v>
      </x:c>
      <x:c r="F1142" s="3" t="str">
        <x:v>CONJUNTO</x:v>
      </x:c>
      <x:c r="G1142" s="10" t="n">
        <x:v>0</x:v>
      </x:c>
      <x:c r="H1142" s="10" t="str">
        <x:f>IF(G1142="","",G1142/12)</x:f>
      </x:c>
      <x:c r="I1142" s="10" t="n">
        <x:v>0</x:v>
      </x:c>
      <x:c r="J1142" s="10" t="str">
        <x:f>IF(H1142="","",I1142-H1142)</x:f>
      </x:c>
      <x:c r="K1142" s="11" t="str">
        <x:f>IF(H1142&gt;0,I1142/H1142,"")</x:f>
      </x:c>
      <x:c r="L1142" s="12" t="n">
        <x:v>0</x:v>
      </x:c>
      <x:c r="M1142" s="12" t="n">
        <x:v>0</x:v>
      </x:c>
      <x:c r="N1142" s="12" t="n">
        <x:f>M1142-L1142</x:f>
        <x:v>0</x:v>
      </x:c>
      <x:c r="O1142" s="3" t="str">
        <x:v>Anexo IX</x:v>
      </x:c>
    </x:row>
    <x:row r="1143" ht="34" customHeight="1">
      <x:c r="A1143" s="3" t="str">
        <x:v>Julho</x:v>
      </x:c>
      <x:c r="B1143" s="3" t="str">
        <x:v>O&amp;M</x:v>
      </x:c>
      <x:c r="C1143" s="3" t="str">
        <x:v>PRODUÇÃO</x:v>
      </x:c>
      <x:c r="D1143" s="3" t="str">
        <x:v>5031200332</x:v>
      </x:c>
      <x:c r="E1143" s="9" t="str">
        <x:v>INST ESTR PRI 3F ANC/AMA CRUZ DP HT LV</x:v>
      </x:c>
      <x:c r="F1143" s="3" t="str">
        <x:v>UNIDADE</x:v>
      </x:c>
      <x:c r="G1143" s="10" t="n">
        <x:v>0</x:v>
      </x:c>
      <x:c r="H1143" s="10" t="str">
        <x:f>IF(G1143="","",G1143/12)</x:f>
      </x:c>
      <x:c r="I1143" s="10" t="n">
        <x:v>0</x:v>
      </x:c>
      <x:c r="J1143" s="10" t="str">
        <x:f>IF(H1143="","",I1143-H1143)</x:f>
      </x:c>
      <x:c r="K1143" s="11" t="str">
        <x:f>IF(H1143&gt;0,I1143/H1143,"")</x:f>
      </x:c>
      <x:c r="L1143" s="12" t="n">
        <x:v>0</x:v>
      </x:c>
      <x:c r="M1143" s="12" t="n">
        <x:v>0</x:v>
      </x:c>
      <x:c r="N1143" s="12" t="n">
        <x:f>M1143-L1143</x:f>
        <x:v>0</x:v>
      </x:c>
      <x:c r="O1143" s="3" t="str">
        <x:v>Anexo IX</x:v>
      </x:c>
    </x:row>
    <x:row r="1144" ht="34" customHeight="1">
      <x:c r="A1144" s="3" t="str">
        <x:v>Julho</x:v>
      </x:c>
      <x:c r="B1144" s="3" t="str">
        <x:v>O&amp;M</x:v>
      </x:c>
      <x:c r="C1144" s="3" t="str">
        <x:v>PRODUÇÃO</x:v>
      </x:c>
      <x:c r="D1144" s="3" t="str">
        <x:v>5031200349</x:v>
      </x:c>
      <x:c r="E1144" s="9" t="str">
        <x:v>INST ESTR PRI RDC ANCORAGEM SIMPLES LV</x:v>
      </x:c>
      <x:c r="F1144" s="3" t="str">
        <x:v>CONJUNTO</x:v>
      </x:c>
      <x:c r="G1144" s="10" t="n">
        <x:v>0</x:v>
      </x:c>
      <x:c r="H1144" s="10" t="str">
        <x:f>IF(G1144="","",G1144/12)</x:f>
      </x:c>
      <x:c r="I1144" s="10" t="n">
        <x:v>2</x:v>
      </x:c>
      <x:c r="J1144" s="10" t="str">
        <x:f>IF(H1144="","",I1144-H1144)</x:f>
      </x:c>
      <x:c r="K1144" s="11" t="str">
        <x:f>IF(H1144&gt;0,I1144/H1144,"")</x:f>
      </x:c>
      <x:c r="L1144" s="12" t="n">
        <x:v>0</x:v>
      </x:c>
      <x:c r="M1144" s="12" t="n">
        <x:v>1303.74</x:v>
      </x:c>
      <x:c r="N1144" s="12" t="n">
        <x:f>M1144-L1144</x:f>
        <x:v>1303.74</x:v>
      </x:c>
      <x:c r="O1144" s="3" t="str">
        <x:v>Anexo IX</x:v>
      </x:c>
    </x:row>
    <x:row r="1145" ht="34" customHeight="1">
      <x:c r="A1145" s="3" t="str">
        <x:v>Julho</x:v>
      </x:c>
      <x:c r="B1145" s="3" t="str">
        <x:v>O&amp;M</x:v>
      </x:c>
      <x:c r="C1145" s="3" t="str">
        <x:v>PRODUÇÃO</x:v>
      </x:c>
      <x:c r="D1145" s="3" t="str">
        <x:v>5032000236</x:v>
      </x:c>
      <x:c r="E1145" s="9" t="str">
        <x:v>TENSIONAR COND NU ALUMINIO/COBRE LV</x:v>
      </x:c>
      <x:c r="F1145" s="3" t="str">
        <x:v>UNIDADE</x:v>
      </x:c>
      <x:c r="G1145" s="10" t="n">
        <x:v>0</x:v>
      </x:c>
      <x:c r="H1145" s="10" t="str">
        <x:f>IF(G1145="","",G1145/12)</x:f>
      </x:c>
      <x:c r="I1145" s="10" t="n">
        <x:v>18</x:v>
      </x:c>
      <x:c r="J1145" s="10" t="str">
        <x:f>IF(H1145="","",I1145-H1145)</x:f>
      </x:c>
      <x:c r="K1145" s="11" t="str">
        <x:f>IF(H1145&gt;0,I1145/H1145,"")</x:f>
      </x:c>
      <x:c r="L1145" s="12" t="n">
        <x:v>0</x:v>
      </x:c>
      <x:c r="M1145" s="12" t="n">
        <x:v>6010.02</x:v>
      </x:c>
      <x:c r="N1145" s="12" t="n">
        <x:f>M1145-L1145</x:f>
        <x:v>6010.02</x:v>
      </x:c>
      <x:c r="O1145" s="3" t="str">
        <x:v>Anexo IX</x:v>
      </x:c>
    </x:row>
    <x:row r="1146" ht="34" customHeight="1">
      <x:c r="A1146" s="3" t="str">
        <x:v>Julho</x:v>
      </x:c>
      <x:c r="B1146" s="3" t="str">
        <x:v>O&amp;M</x:v>
      </x:c>
      <x:c r="C1146" s="3" t="str">
        <x:v>PRODUÇÃO</x:v>
      </x:c>
      <x:c r="D1146" s="3" t="str">
        <x:v>5026000012</x:v>
      </x:c>
      <x:c r="E1146" s="9" t="str">
        <x:v>ELIMINAR RAMA TREPADEIRA TRP PO LM</x:v>
      </x:c>
      <x:c r="F1146" s="3" t="str">
        <x:v>UNIDADE</x:v>
      </x:c>
      <x:c r="G1146" s="10" t="n">
        <x:v>0</x:v>
      </x:c>
      <x:c r="H1146" s="10" t="str">
        <x:f>IF(G1146="","",G1146/12)</x:f>
      </x:c>
      <x:c r="I1146" s="10" t="n">
        <x:v>0</x:v>
      </x:c>
      <x:c r="J1146" s="10" t="str">
        <x:f>IF(H1146="","",I1146-H1146)</x:f>
      </x:c>
      <x:c r="K1146" s="11" t="str">
        <x:f>IF(H1146&gt;0,I1146/H1146,"")</x:f>
      </x:c>
      <x:c r="L1146" s="12" t="n">
        <x:v>0</x:v>
      </x:c>
      <x:c r="M1146" s="12" t="n">
        <x:v>0</x:v>
      </x:c>
      <x:c r="N1146" s="12" t="n">
        <x:f>M1146-L1146</x:f>
        <x:v>0</x:v>
      </x:c>
      <x:c r="O1146" s="3" t="str">
        <x:v>Anexo IX</x:v>
      </x:c>
    </x:row>
    <x:row r="1147" ht="34" customHeight="1">
      <x:c r="A1147" s="3" t="str">
        <x:v>Julho</x:v>
      </x:c>
      <x:c r="B1147" s="3" t="str">
        <x:v>O&amp;M</x:v>
      </x:c>
      <x:c r="C1147" s="3" t="str">
        <x:v>PRODUÇÃO</x:v>
      </x:c>
      <x:c r="D1147" s="3" t="str">
        <x:v>5026000009</x:v>
      </x:c>
      <x:c r="E1147" s="9" t="str">
        <x:v>ELIMINAR ARV GRANDE PORTE 2GS PO LM</x:v>
      </x:c>
      <x:c r="F1147" s="3" t="str">
        <x:v>UNIDADE</x:v>
      </x:c>
      <x:c r="G1147" s="10" t="n">
        <x:v>0</x:v>
      </x:c>
      <x:c r="H1147" s="10" t="str">
        <x:f>IF(G1147="","",G1147/12)</x:f>
      </x:c>
      <x:c r="I1147" s="10" t="n">
        <x:v>0</x:v>
      </x:c>
      <x:c r="J1147" s="10" t="str">
        <x:f>IF(H1147="","",I1147-H1147)</x:f>
      </x:c>
      <x:c r="K1147" s="11" t="str">
        <x:f>IF(H1147&gt;0,I1147/H1147,"")</x:f>
      </x:c>
      <x:c r="L1147" s="12" t="n">
        <x:v>0</x:v>
      </x:c>
      <x:c r="M1147" s="12" t="n">
        <x:v>0</x:v>
      </x:c>
      <x:c r="N1147" s="12" t="n">
        <x:f>M1147-L1147</x:f>
        <x:v>0</x:v>
      </x:c>
      <x:c r="O1147" s="3" t="str">
        <x:v>Anexo IX</x:v>
      </x:c>
    </x:row>
    <x:row r="1148" ht="34" customHeight="1">
      <x:c r="A1148" s="3" t="str">
        <x:v>Julho</x:v>
      </x:c>
      <x:c r="B1148" s="3" t="str">
        <x:v>O&amp;M</x:v>
      </x:c>
      <x:c r="C1148" s="3" t="str">
        <x:v>PRODUÇÃO</x:v>
      </x:c>
      <x:c r="D1148" s="3" t="str">
        <x:v>5026000010</x:v>
      </x:c>
      <x:c r="E1148" s="9" t="str">
        <x:v>ELIMINAR ARV MEDIO PORTE 2MS PO LM</x:v>
      </x:c>
      <x:c r="F1148" s="3" t="str">
        <x:v>UNIDADE</x:v>
      </x:c>
      <x:c r="G1148" s="10" t="n">
        <x:v>0</x:v>
      </x:c>
      <x:c r="H1148" s="10" t="str">
        <x:f>IF(G1148="","",G1148/12)</x:f>
      </x:c>
      <x:c r="I1148" s="10" t="n">
        <x:v>0</x:v>
      </x:c>
      <x:c r="J1148" s="10" t="str">
        <x:f>IF(H1148="","",I1148-H1148)</x:f>
      </x:c>
      <x:c r="K1148" s="11" t="str">
        <x:f>IF(H1148&gt;0,I1148/H1148,"")</x:f>
      </x:c>
      <x:c r="L1148" s="12" t="n">
        <x:v>0</x:v>
      </x:c>
      <x:c r="M1148" s="12" t="n">
        <x:v>0</x:v>
      </x:c>
      <x:c r="N1148" s="12" t="n">
        <x:f>M1148-L1148</x:f>
        <x:v>0</x:v>
      </x:c>
      <x:c r="O1148" s="3" t="str">
        <x:v>Anexo IX</x:v>
      </x:c>
    </x:row>
    <x:row r="1149" ht="34" customHeight="1">
      <x:c r="A1149" s="3" t="str">
        <x:v>Julho</x:v>
      </x:c>
      <x:c r="B1149" s="3" t="str">
        <x:v>O&amp;M</x:v>
      </x:c>
      <x:c r="C1149" s="3" t="str">
        <x:v>PRODUÇÃO</x:v>
      </x:c>
      <x:c r="D1149" s="3" t="str">
        <x:v>5026000011</x:v>
      </x:c>
      <x:c r="E1149" s="9" t="str">
        <x:v>ELIMINAR ARV PEQUENO PORTE 2PS PO LM</x:v>
      </x:c>
      <x:c r="F1149" s="3" t="str">
        <x:v>UNIDADE</x:v>
      </x:c>
      <x:c r="G1149" s="10" t="n">
        <x:v>0</x:v>
      </x:c>
      <x:c r="H1149" s="10" t="str">
        <x:f>IF(G1149="","",G1149/12)</x:f>
      </x:c>
      <x:c r="I1149" s="10" t="n">
        <x:v>1</x:v>
      </x:c>
      <x:c r="J1149" s="10" t="str">
        <x:f>IF(H1149="","",I1149-H1149)</x:f>
      </x:c>
      <x:c r="K1149" s="11" t="str">
        <x:f>IF(H1149&gt;0,I1149/H1149,"")</x:f>
      </x:c>
      <x:c r="L1149" s="12" t="n">
        <x:v>0</x:v>
      </x:c>
      <x:c r="M1149" s="12" t="n">
        <x:v>73.29</x:v>
      </x:c>
      <x:c r="N1149" s="12" t="n">
        <x:f>M1149-L1149</x:f>
        <x:v>73.29</x:v>
      </x:c>
      <x:c r="O1149" s="3" t="str">
        <x:v>Anexo IX</x:v>
      </x:c>
    </x:row>
    <x:row r="1150" ht="34" customHeight="1">
      <x:c r="A1150" s="3" t="str">
        <x:v>Julho</x:v>
      </x:c>
      <x:c r="B1150" s="3" t="str">
        <x:v>O&amp;M</x:v>
      </x:c>
      <x:c r="C1150" s="3" t="str">
        <x:v>PRODUÇÃO</x:v>
      </x:c>
      <x:c r="D1150" s="3" t="str">
        <x:v>5026000016</x:v>
      </x:c>
      <x:c r="E1150" s="9" t="str">
        <x:v>PODA ARV GRANDE PT &gt;=12M LAT 2GL PO LM</x:v>
      </x:c>
      <x:c r="F1150" s="3" t="str">
        <x:v>UNIDADE</x:v>
      </x:c>
      <x:c r="G1150" s="10" t="n">
        <x:v>0</x:v>
      </x:c>
      <x:c r="H1150" s="10" t="str">
        <x:f>IF(G1150="","",G1150/12)</x:f>
      </x:c>
      <x:c r="I1150" s="10" t="n">
        <x:v>7</x:v>
      </x:c>
      <x:c r="J1150" s="10" t="str">
        <x:f>IF(H1150="","",I1150-H1150)</x:f>
      </x:c>
      <x:c r="K1150" s="11" t="str">
        <x:f>IF(H1150&gt;0,I1150/H1150,"")</x:f>
      </x:c>
      <x:c r="L1150" s="12" t="n">
        <x:v>0</x:v>
      </x:c>
      <x:c r="M1150" s="12" t="n">
        <x:v>1710.17</x:v>
      </x:c>
      <x:c r="N1150" s="12" t="n">
        <x:f>M1150-L1150</x:f>
        <x:v>1710.17</x:v>
      </x:c>
      <x:c r="O1150" s="3" t="str">
        <x:v>Anexo IX</x:v>
      </x:c>
    </x:row>
    <x:row r="1151" ht="34" customHeight="1">
      <x:c r="A1151" s="3" t="str">
        <x:v>Julho</x:v>
      </x:c>
      <x:c r="B1151" s="3" t="str">
        <x:v>O&amp;M</x:v>
      </x:c>
      <x:c r="C1151" s="3" t="str">
        <x:v>PRODUÇÃO</x:v>
      </x:c>
      <x:c r="D1151" s="3" t="str">
        <x:v>5026000017</x:v>
      </x:c>
      <x:c r="E1151" s="9" t="str">
        <x:v>PODA ARV MEDIO PT &gt;6&lt;12M ELEV 2ME PO LM</x:v>
      </x:c>
      <x:c r="F1151" s="3" t="str">
        <x:v>UNIDADE</x:v>
      </x:c>
      <x:c r="G1151" s="10" t="n">
        <x:v>0</x:v>
      </x:c>
      <x:c r="H1151" s="10" t="str">
        <x:f>IF(G1151="","",G1151/12)</x:f>
      </x:c>
      <x:c r="I1151" s="10" t="n">
        <x:v>2</x:v>
      </x:c>
      <x:c r="J1151" s="10" t="str">
        <x:f>IF(H1151="","",I1151-H1151)</x:f>
      </x:c>
      <x:c r="K1151" s="11" t="str">
        <x:f>IF(H1151&gt;0,I1151/H1151,"")</x:f>
      </x:c>
      <x:c r="L1151" s="12" t="n">
        <x:v>0</x:v>
      </x:c>
      <x:c r="M1151" s="12" t="n">
        <x:v>342.04</x:v>
      </x:c>
      <x:c r="N1151" s="12" t="n">
        <x:f>M1151-L1151</x:f>
        <x:v>342.04</x:v>
      </x:c>
      <x:c r="O1151" s="3" t="str">
        <x:v>Anexo IX</x:v>
      </x:c>
    </x:row>
    <x:row r="1152" ht="34" customHeight="1">
      <x:c r="A1152" s="3" t="str">
        <x:v>Julho</x:v>
      </x:c>
      <x:c r="B1152" s="3" t="str">
        <x:v>O&amp;M</x:v>
      </x:c>
      <x:c r="C1152" s="3" t="str">
        <x:v>PRODUÇÃO</x:v>
      </x:c>
      <x:c r="D1152" s="3" t="str">
        <x:v>5026000018</x:v>
      </x:c>
      <x:c r="E1152" s="9" t="str">
        <x:v>PODA ARV MEDIO PT &gt;6&lt;12M LATER 2ML PO LM</x:v>
      </x:c>
      <x:c r="F1152" s="3" t="str">
        <x:v>UNIDADE</x:v>
      </x:c>
      <x:c r="G1152" s="10" t="n">
        <x:v>0</x:v>
      </x:c>
      <x:c r="H1152" s="10" t="str">
        <x:f>IF(G1152="","",G1152/12)</x:f>
      </x:c>
      <x:c r="I1152" s="10" t="n">
        <x:v>60</x:v>
      </x:c>
      <x:c r="J1152" s="10" t="str">
        <x:f>IF(H1152="","",I1152-H1152)</x:f>
      </x:c>
      <x:c r="K1152" s="11" t="str">
        <x:f>IF(H1152&gt;0,I1152/H1152,"")</x:f>
      </x:c>
      <x:c r="L1152" s="12" t="n">
        <x:v>0</x:v>
      </x:c>
      <x:c r="M1152" s="12" t="n">
        <x:v>11727</x:v>
      </x:c>
      <x:c r="N1152" s="12" t="n">
        <x:f>M1152-L1152</x:f>
        <x:v>11727</x:v>
      </x:c>
      <x:c r="O1152" s="3" t="str">
        <x:v>Anexo IX</x:v>
      </x:c>
    </x:row>
    <x:row r="1153" ht="34" customHeight="1">
      <x:c r="A1153" s="3" t="str">
        <x:v>Julho</x:v>
      </x:c>
      <x:c r="B1153" s="3" t="str">
        <x:v>O&amp;M</x:v>
      </x:c>
      <x:c r="C1153" s="3" t="str">
        <x:v>PRODUÇÃO</x:v>
      </x:c>
      <x:c r="D1153" s="3" t="str">
        <x:v>5026000019</x:v>
      </x:c>
      <x:c r="E1153" s="9" t="str">
        <x:v>PODA ARV MEDIO PT&gt;6&lt;12M REBAIX 2MR PO LM</x:v>
      </x:c>
      <x:c r="F1153" s="3" t="str">
        <x:v>UNIDADE</x:v>
      </x:c>
      <x:c r="G1153" s="10" t="n">
        <x:v>0</x:v>
      </x:c>
      <x:c r="H1153" s="10" t="str">
        <x:f>IF(G1153="","",G1153/12)</x:f>
      </x:c>
      <x:c r="I1153" s="10" t="n">
        <x:v>49</x:v>
      </x:c>
      <x:c r="J1153" s="10" t="str">
        <x:f>IF(H1153="","",I1153-H1153)</x:f>
      </x:c>
      <x:c r="K1153" s="11" t="str">
        <x:f>IF(H1153&gt;0,I1153/H1153,"")</x:f>
      </x:c>
      <x:c r="L1153" s="12" t="n">
        <x:v>0</x:v>
      </x:c>
      <x:c r="M1153" s="12" t="n">
        <x:v>10295.39</x:v>
      </x:c>
      <x:c r="N1153" s="12" t="n">
        <x:f>M1153-L1153</x:f>
        <x:v>10295.39</x:v>
      </x:c>
      <x:c r="O1153" s="3" t="str">
        <x:v>Anexo IX</x:v>
      </x:c>
    </x:row>
    <x:row r="1154" ht="34" customHeight="1">
      <x:c r="A1154" s="3" t="str">
        <x:v>Julho</x:v>
      </x:c>
      <x:c r="B1154" s="3" t="str">
        <x:v>O&amp;M</x:v>
      </x:c>
      <x:c r="C1154" s="3" t="str">
        <x:v>PRODUÇÃO</x:v>
      </x:c>
      <x:c r="D1154" s="3" t="str">
        <x:v>5026000021</x:v>
      </x:c>
      <x:c r="E1154" s="9" t="str">
        <x:v>PODA ARV PEQ PT &lt;=6M LATER 2PL PO LM</x:v>
      </x:c>
      <x:c r="F1154" s="3" t="str">
        <x:v>UNIDADE</x:v>
      </x:c>
      <x:c r="G1154" s="10" t="n">
        <x:v>0</x:v>
      </x:c>
      <x:c r="H1154" s="10" t="str">
        <x:f>IF(G1154="","",G1154/12)</x:f>
      </x:c>
      <x:c r="I1154" s="10" t="n">
        <x:v>146</x:v>
      </x:c>
      <x:c r="J1154" s="10" t="str">
        <x:f>IF(H1154="","",I1154-H1154)</x:f>
      </x:c>
      <x:c r="K1154" s="11" t="str">
        <x:f>IF(H1154&gt;0,I1154/H1154,"")</x:f>
      </x:c>
      <x:c r="L1154" s="12" t="n">
        <x:v>0</x:v>
      </x:c>
      <x:c r="M1154" s="12" t="n">
        <x:v>17833.9</x:v>
      </x:c>
      <x:c r="N1154" s="12" t="n">
        <x:f>M1154-L1154</x:f>
        <x:v>17833.9</x:v>
      </x:c>
      <x:c r="O1154" s="3" t="str">
        <x:v>Anexo IX</x:v>
      </x:c>
    </x:row>
    <x:row r="1155" ht="34" customHeight="1">
      <x:c r="A1155" s="3" t="str">
        <x:v>Julho</x:v>
      </x:c>
      <x:c r="B1155" s="3" t="str">
        <x:v>O&amp;M</x:v>
      </x:c>
      <x:c r="C1155" s="3" t="str">
        <x:v>PRODUÇÃO</x:v>
      </x:c>
      <x:c r="D1155" s="3" t="str">
        <x:v>5026000022</x:v>
      </x:c>
      <x:c r="E1155" s="9" t="str">
        <x:v>PODA ARV PEQ PT &lt;=6M REBAIX 2PR PO LM</x:v>
      </x:c>
      <x:c r="F1155" s="3" t="str">
        <x:v>UNIDADE</x:v>
      </x:c>
      <x:c r="G1155" s="10" t="n">
        <x:v>0</x:v>
      </x:c>
      <x:c r="H1155" s="10" t="str">
        <x:f>IF(G1155="","",G1155/12)</x:f>
      </x:c>
      <x:c r="I1155" s="10" t="n">
        <x:v>129</x:v>
      </x:c>
      <x:c r="J1155" s="10" t="str">
        <x:f>IF(H1155="","",I1155-H1155)</x:f>
      </x:c>
      <x:c r="K1155" s="11" t="str">
        <x:f>IF(H1155&gt;0,I1155/H1155,"")</x:f>
      </x:c>
      <x:c r="L1155" s="12" t="n">
        <x:v>0</x:v>
      </x:c>
      <x:c r="M1155" s="12" t="n">
        <x:v>20799.96</x:v>
      </x:c>
      <x:c r="N1155" s="12" t="n">
        <x:f>M1155-L1155</x:f>
        <x:v>20799.96</x:v>
      </x:c>
      <x:c r="O1155" s="3" t="str">
        <x:v>Anexo IX</x:v>
      </x:c>
    </x:row>
    <x:row r="1156" ht="34" customHeight="1">
      <x:c r="A1156" s="3" t="str">
        <x:v>Julho</x:v>
      </x:c>
      <x:c r="B1156" s="3" t="str">
        <x:v>O&amp;M</x:v>
      </x:c>
      <x:c r="C1156" s="3" t="str">
        <x:v>PRODUÇÃO</x:v>
      </x:c>
      <x:c r="D1156" s="3" t="str">
        <x:v>5026000039</x:v>
      </x:c>
      <x:c r="E1156" s="9" t="str">
        <x:v>PODA ARV&gt;6&lt;12M REDE BT CENTRAL 2MC PO LM</x:v>
      </x:c>
      <x:c r="F1156" s="3" t="str">
        <x:v>UNIDADE</x:v>
      </x:c>
      <x:c r="G1156" s="10" t="n">
        <x:v>0</x:v>
      </x:c>
      <x:c r="H1156" s="10" t="str">
        <x:f>IF(G1156="","",G1156/12)</x:f>
      </x:c>
      <x:c r="I1156" s="10" t="n">
        <x:v>5</x:v>
      </x:c>
      <x:c r="J1156" s="10" t="str">
        <x:f>IF(H1156="","",I1156-H1156)</x:f>
      </x:c>
      <x:c r="K1156" s="11" t="str">
        <x:f>IF(H1156&gt;0,I1156/H1156,"")</x:f>
      </x:c>
      <x:c r="L1156" s="12" t="n">
        <x:v>0</x:v>
      </x:c>
      <x:c r="M1156" s="12" t="n">
        <x:v>3151.6</x:v>
      </x:c>
      <x:c r="N1156" s="12" t="n">
        <x:f>M1156-L1156</x:f>
        <x:v>3151.6</x:v>
      </x:c>
      <x:c r="O1156" s="3" t="str">
        <x:v>Anexo IX</x:v>
      </x:c>
    </x:row>
    <x:row r="1157" ht="34" customHeight="1">
      <x:c r="A1157" s="3" t="str">
        <x:v>Julho</x:v>
      </x:c>
      <x:c r="B1157" s="3" t="str">
        <x:v>O&amp;M</x:v>
      </x:c>
      <x:c r="C1157" s="3" t="str">
        <x:v>PRODUÇÃO</x:v>
      </x:c>
      <x:c r="D1157" s="3" t="str">
        <x:v>5026000037</x:v>
      </x:c>
      <x:c r="E1157" s="9" t="str">
        <x:v>PODA ARV &lt;6M REDE BT CENTRAL 2PC PO LM</x:v>
      </x:c>
      <x:c r="F1157" s="3" t="str">
        <x:v>UNIDADE</x:v>
      </x:c>
      <x:c r="G1157" s="10" t="n">
        <x:v>0</x:v>
      </x:c>
      <x:c r="H1157" s="10" t="str">
        <x:f>IF(G1157="","",G1157/12)</x:f>
      </x:c>
      <x:c r="I1157" s="10" t="n">
        <x:v>50</x:v>
      </x:c>
      <x:c r="J1157" s="10" t="str">
        <x:f>IF(H1157="","",I1157-H1157)</x:f>
      </x:c>
      <x:c r="K1157" s="11" t="str">
        <x:f>IF(H1157&gt;0,I1157/H1157,"")</x:f>
      </x:c>
      <x:c r="L1157" s="12" t="n">
        <x:v>0</x:v>
      </x:c>
      <x:c r="M1157" s="12" t="n">
        <x:v>12215.5</x:v>
      </x:c>
      <x:c r="N1157" s="12" t="n">
        <x:f>M1157-L1157</x:f>
        <x:v>12215.5</x:v>
      </x:c>
      <x:c r="O1157" s="3" t="str">
        <x:v>Anexo IX</x:v>
      </x:c>
    </x:row>
    <x:row r="1158" ht="34" customHeight="1">
      <x:c r="A1158" s="3" t="str">
        <x:v>Julho</x:v>
      </x:c>
      <x:c r="B1158" s="3" t="str">
        <x:v>O&amp;M</x:v>
      </x:c>
      <x:c r="C1158" s="3" t="str">
        <x:v>PRODUÇÃO</x:v>
      </x:c>
      <x:c r="D1158" s="3" t="str">
        <x:v>5026000040</x:v>
      </x:c>
      <x:c r="E1158" s="9" t="str">
        <x:v>PODA GRAM&gt;6&lt;12M REDE MT REBAIX 3MR PO LM</x:v>
      </x:c>
      <x:c r="F1158" s="3" t="str">
        <x:v>METRO</x:v>
      </x:c>
      <x:c r="G1158" s="10" t="n">
        <x:v>0</x:v>
      </x:c>
      <x:c r="H1158" s="10" t="str">
        <x:f>IF(G1158="","",G1158/12)</x:f>
      </x:c>
      <x:c r="I1158" s="10" t="n">
        <x:v>0</x:v>
      </x:c>
      <x:c r="J1158" s="10" t="str">
        <x:f>IF(H1158="","",I1158-H1158)</x:f>
      </x:c>
      <x:c r="K1158" s="11" t="str">
        <x:f>IF(H1158&gt;0,I1158/H1158,"")</x:f>
      </x:c>
      <x:c r="L1158" s="12" t="n">
        <x:v>0</x:v>
      </x:c>
      <x:c r="M1158" s="12" t="n">
        <x:v>0</x:v>
      </x:c>
      <x:c r="N1158" s="12" t="n">
        <x:f>M1158-L1158</x:f>
        <x:v>0</x:v>
      </x:c>
      <x:c r="O1158" s="3" t="str">
        <x:v>Anexo IX</x:v>
      </x:c>
    </x:row>
    <x:row r="1159" ht="34" customHeight="1">
      <x:c r="A1159" s="3" t="str">
        <x:v>Julho</x:v>
      </x:c>
      <x:c r="B1159" s="3" t="str">
        <x:v>O&amp;M</x:v>
      </x:c>
      <x:c r="C1159" s="3" t="str">
        <x:v>PRODUÇÃO</x:v>
      </x:c>
      <x:c r="D1159" s="3" t="str">
        <x:v>5026000034</x:v>
      </x:c>
      <x:c r="E1159" s="9" t="str">
        <x:v>PODA PALMEIRA&gt;6&lt;12M RED MT LAT 1ML PO LM</x:v>
      </x:c>
      <x:c r="F1159" s="3" t="str">
        <x:v>UNIDADE</x:v>
      </x:c>
      <x:c r="G1159" s="10" t="n">
        <x:v>0</x:v>
      </x:c>
      <x:c r="H1159" s="10" t="str">
        <x:f>IF(G1159="","",G1159/12)</x:f>
      </x:c>
      <x:c r="I1159" s="10" t="n">
        <x:v>24</x:v>
      </x:c>
      <x:c r="J1159" s="10" t="str">
        <x:f>IF(H1159="","",I1159-H1159)</x:f>
      </x:c>
      <x:c r="K1159" s="11" t="str">
        <x:f>IF(H1159&gt;0,I1159/H1159,"")</x:f>
      </x:c>
      <x:c r="L1159" s="12" t="n">
        <x:v>0</x:v>
      </x:c>
      <x:c r="M1159" s="12" t="n">
        <x:v>2110.8</x:v>
      </x:c>
      <x:c r="N1159" s="12" t="n">
        <x:f>M1159-L1159</x:f>
        <x:v>2110.8</x:v>
      </x:c>
      <x:c r="O1159" s="3" t="str">
        <x:v>Anexo IX</x:v>
      </x:c>
    </x:row>
    <x:row r="1160" ht="34" customHeight="1">
      <x:c r="A1160" s="3" t="str">
        <x:v>Julho</x:v>
      </x:c>
      <x:c r="B1160" s="3" t="str">
        <x:v>O&amp;M</x:v>
      </x:c>
      <x:c r="C1160" s="3" t="str">
        <x:v>PRODUÇÃO</x:v>
      </x:c>
      <x:c r="D1160" s="3" t="str">
        <x:v>5026000028</x:v>
      </x:c>
      <x:c r="E1160" s="9" t="str">
        <x:v>PODA PALMEIRA&lt;6M REDE BT LATER 1PL PO LM</x:v>
      </x:c>
      <x:c r="F1160" s="3" t="str">
        <x:v>UNIDADE</x:v>
      </x:c>
      <x:c r="G1160" s="10" t="n">
        <x:v>0</x:v>
      </x:c>
      <x:c r="H1160" s="10" t="str">
        <x:f>IF(G1160="","",G1160/12)</x:f>
      </x:c>
      <x:c r="I1160" s="10" t="n">
        <x:v>29</x:v>
      </x:c>
      <x:c r="J1160" s="10" t="str">
        <x:f>IF(H1160="","",I1160-H1160)</x:f>
      </x:c>
      <x:c r="K1160" s="11" t="str">
        <x:f>IF(H1160&gt;0,I1160/H1160,"")</x:f>
      </x:c>
      <x:c r="L1160" s="12" t="n">
        <x:v>0</x:v>
      </x:c>
      <x:c r="M1160" s="12" t="n">
        <x:v>2408.74</x:v>
      </x:c>
      <x:c r="N1160" s="12" t="n">
        <x:f>M1160-L1160</x:f>
        <x:v>2408.74</x:v>
      </x:c>
      <x:c r="O1160" s="3" t="str">
        <x:v>Anexo IX</x:v>
      </x:c>
    </x:row>
    <x:row r="1161" ht="34" customHeight="1">
      <x:c r="A1161" s="3" t="str">
        <x:v>Julho</x:v>
      </x:c>
      <x:c r="B1161" s="3" t="str">
        <x:v>O&amp;M</x:v>
      </x:c>
      <x:c r="C1161" s="3" t="str">
        <x:v>PRODUÇÃO</x:v>
      </x:c>
      <x:c r="D1161" s="3" t="str">
        <x:v>5026000041</x:v>
      </x:c>
      <x:c r="E1161" s="9" t="str">
        <x:v>PODA GRAMINEA &gt;12M REDE MT LAT 3GL PO LM</x:v>
      </x:c>
      <x:c r="F1161" s="3" t="str">
        <x:v>METRO</x:v>
      </x:c>
      <x:c r="G1161" s="10" t="n">
        <x:v>0</x:v>
      </x:c>
      <x:c r="H1161" s="10" t="str">
        <x:f>IF(G1161="","",G1161/12)</x:f>
      </x:c>
      <x:c r="I1161" s="10" t="n">
        <x:v>0</x:v>
      </x:c>
      <x:c r="J1161" s="10" t="str">
        <x:f>IF(H1161="","",I1161-H1161)</x:f>
      </x:c>
      <x:c r="K1161" s="11" t="str">
        <x:f>IF(H1161&gt;0,I1161/H1161,"")</x:f>
      </x:c>
      <x:c r="L1161" s="12" t="n">
        <x:v>0</x:v>
      </x:c>
      <x:c r="M1161" s="12" t="n">
        <x:v>0</x:v>
      </x:c>
      <x:c r="N1161" s="12" t="n">
        <x:f>M1161-L1161</x:f>
        <x:v>0</x:v>
      </x:c>
      <x:c r="O1161" s="3" t="str">
        <x:v>Anexo IX</x:v>
      </x:c>
    </x:row>
    <x:row r="1162" ht="34" customHeight="1">
      <x:c r="A1162" s="3" t="str">
        <x:v>Julho</x:v>
      </x:c>
      <x:c r="B1162" s="3" t="str">
        <x:v>O&amp;M</x:v>
      </x:c>
      <x:c r="C1162" s="3" t="str">
        <x:v>PRODUÇÃO</x:v>
      </x:c>
      <x:c r="D1162" s="3" t="str">
        <x:v>5026000035</x:v>
      </x:c>
      <x:c r="E1162" s="9" t="str">
        <x:v>PODA PALMEIRA &gt;12M REDE MT LAT 1GL PO LM</x:v>
      </x:c>
      <x:c r="F1162" s="3" t="str">
        <x:v>UNIDADE</x:v>
      </x:c>
      <x:c r="G1162" s="10" t="n">
        <x:v>0</x:v>
      </x:c>
      <x:c r="H1162" s="10" t="str">
        <x:f>IF(G1162="","",G1162/12)</x:f>
      </x:c>
      <x:c r="I1162" s="10" t="n">
        <x:v>0</x:v>
      </x:c>
      <x:c r="J1162" s="10" t="str">
        <x:f>IF(H1162="","",I1162-H1162)</x:f>
      </x:c>
      <x:c r="K1162" s="11" t="str">
        <x:f>IF(H1162&gt;0,I1162/H1162,"")</x:f>
      </x:c>
      <x:c r="L1162" s="12" t="n">
        <x:v>0</x:v>
      </x:c>
      <x:c r="M1162" s="12" t="n">
        <x:v>0</x:v>
      </x:c>
      <x:c r="N1162" s="12" t="n">
        <x:f>M1162-L1162</x:f>
        <x:v>0</x:v>
      </x:c>
      <x:c r="O1162" s="3" t="str">
        <x:v>Anexo IX</x:v>
      </x:c>
    </x:row>
    <x:row r="1163" ht="34" customHeight="1">
      <x:c r="A1163" s="3" t="str">
        <x:v>Julho</x:v>
      </x:c>
      <x:c r="B1163" s="3" t="str">
        <x:v>O&amp;M</x:v>
      </x:c>
      <x:c r="C1163" s="3" t="str">
        <x:v>PRODUÇÃO</x:v>
      </x:c>
      <x:c r="D1163" s="3" t="str">
        <x:v>5026000015</x:v>
      </x:c>
      <x:c r="E1163" s="9" t="str">
        <x:v>PODA ARV GRANDE PT &gt;=12M ELEV 2GE PO LM</x:v>
      </x:c>
      <x:c r="F1163" s="3" t="str">
        <x:v>UNIDADE</x:v>
      </x:c>
      <x:c r="G1163" s="10" t="n">
        <x:v>0</x:v>
      </x:c>
      <x:c r="H1163" s="10" t="str">
        <x:f>IF(G1163="","",G1163/12)</x:f>
      </x:c>
      <x:c r="I1163" s="10" t="n">
        <x:v>3</x:v>
      </x:c>
      <x:c r="J1163" s="10" t="str">
        <x:f>IF(H1163="","",I1163-H1163)</x:f>
      </x:c>
      <x:c r="K1163" s="11" t="str">
        <x:f>IF(H1163&gt;0,I1163/H1163,"")</x:f>
      </x:c>
      <x:c r="L1163" s="12" t="n">
        <x:v>0</x:v>
      </x:c>
      <x:c r="M1163" s="12" t="n">
        <x:v>879.51</x:v>
      </x:c>
      <x:c r="N1163" s="12" t="n">
        <x:f>M1163-L1163</x:f>
        <x:v>879.51</x:v>
      </x:c>
      <x:c r="O1163" s="3" t="str">
        <x:v>Anexo IX</x:v>
      </x:c>
    </x:row>
    <x:row r="1164" ht="34" customHeight="1">
      <x:c r="A1164" s="3" t="str">
        <x:v>Julho</x:v>
      </x:c>
      <x:c r="B1164" s="3" t="str">
        <x:v>O&amp;M</x:v>
      </x:c>
      <x:c r="C1164" s="3" t="str">
        <x:v>PRODUÇÃO</x:v>
      </x:c>
      <x:c r="D1164" s="3" t="str">
        <x:v>5026000014</x:v>
      </x:c>
      <x:c r="E1164" s="9" t="str">
        <x:v>PODA ARV BAMBU CORTE REBAIX BAM PO LM</x:v>
      </x:c>
      <x:c r="F1164" s="3" t="str">
        <x:v>METRO</x:v>
      </x:c>
      <x:c r="G1164" s="10" t="n">
        <x:v>0</x:v>
      </x:c>
      <x:c r="H1164" s="10" t="str">
        <x:f>IF(G1164="","",G1164/12)</x:f>
      </x:c>
      <x:c r="I1164" s="10" t="n">
        <x:v>0</x:v>
      </x:c>
      <x:c r="J1164" s="10" t="str">
        <x:f>IF(H1164="","",I1164-H1164)</x:f>
      </x:c>
      <x:c r="K1164" s="11" t="str">
        <x:f>IF(H1164&gt;0,I1164/H1164,"")</x:f>
      </x:c>
      <x:c r="L1164" s="12" t="n">
        <x:v>0</x:v>
      </x:c>
      <x:c r="M1164" s="12" t="n">
        <x:v>0</x:v>
      </x:c>
      <x:c r="N1164" s="12" t="n">
        <x:f>M1164-L1164</x:f>
        <x:v>0</x:v>
      </x:c>
      <x:c r="O1164" s="3" t="str">
        <x:v>Anexo IX</x:v>
      </x:c>
    </x:row>
    <x:row r="1165" ht="34" customHeight="1">
      <x:c r="A1165" s="3" t="str">
        <x:v>Julho</x:v>
      </x:c>
      <x:c r="B1165" s="3" t="str">
        <x:v>O&amp;M</x:v>
      </x:c>
      <x:c r="C1165" s="3" t="str">
        <x:v>PRODUÇÃO</x:v>
      </x:c>
      <x:c r="D1165" s="3" t="str">
        <x:v>5026000026</x:v>
      </x:c>
      <x:c r="E1165" s="9" t="str">
        <x:v>SERV CAMINHAO RECOLHE TRITURADOR/PODA</x:v>
      </x:c>
      <x:c r="F1165" s="3" t="str">
        <x:v>UNIDADE</x:v>
      </x:c>
      <x:c r="G1165" s="10" t="n">
        <x:v>0</x:v>
      </x:c>
      <x:c r="H1165" s="10" t="str">
        <x:f>IF(G1165="","",G1165/12)</x:f>
      </x:c>
      <x:c r="I1165" s="10" t="n">
        <x:v>0</x:v>
      </x:c>
      <x:c r="J1165" s="10" t="str">
        <x:f>IF(H1165="","",I1165-H1165)</x:f>
      </x:c>
      <x:c r="K1165" s="11" t="str">
        <x:f>IF(H1165&gt;0,I1165/H1165,"")</x:f>
      </x:c>
      <x:c r="L1165" s="12" t="n">
        <x:v>0</x:v>
      </x:c>
      <x:c r="M1165" s="12" t="n">
        <x:v>0</x:v>
      </x:c>
      <x:c r="N1165" s="12" t="n">
        <x:f>M1165-L1165</x:f>
        <x:v>0</x:v>
      </x:c>
      <x:c r="O1165" s="3" t="str">
        <x:v>Anexo IX</x:v>
      </x:c>
    </x:row>
    <x:row r="1166" ht="34" customHeight="1">
      <x:c r="A1166" s="3" t="str">
        <x:v>Julho</x:v>
      </x:c>
      <x:c r="B1166" s="3" t="str">
        <x:v>O&amp;M</x:v>
      </x:c>
      <x:c r="C1166" s="3" t="str">
        <x:v>PRODUÇÃO</x:v>
      </x:c>
      <x:c r="D1166" s="3" t="str">
        <x:v>5026000046</x:v>
      </x:c>
      <x:c r="E1166" s="9" t="str">
        <x:v>SERV CAMINHAO RECOLHE S/ TRITURADOR/PODA</x:v>
      </x:c>
      <x:c r="F1166" s="3" t="str">
        <x:v>UNIDADE</x:v>
      </x:c>
      <x:c r="G1166" s="10" t="n">
        <x:v>0</x:v>
      </x:c>
      <x:c r="H1166" s="10" t="str">
        <x:f>IF(G1166="","",G1166/12)</x:f>
      </x:c>
      <x:c r="I1166" s="10" t="n">
        <x:v>0</x:v>
      </x:c>
      <x:c r="J1166" s="10" t="str">
        <x:f>IF(H1166="","",I1166-H1166)</x:f>
      </x:c>
      <x:c r="K1166" s="11" t="str">
        <x:f>IF(H1166&gt;0,I1166/H1166,"")</x:f>
      </x:c>
      <x:c r="L1166" s="12" t="n">
        <x:v>0</x:v>
      </x:c>
      <x:c r="M1166" s="12" t="n">
        <x:v>0</x:v>
      </x:c>
      <x:c r="N1166" s="12" t="n">
        <x:f>M1166-L1166</x:f>
        <x:v>0</x:v>
      </x:c>
      <x:c r="O1166" s="3" t="str">
        <x:v>Anexo IX</x:v>
      </x:c>
    </x:row>
    <x:row r="1167" ht="34" customHeight="1">
      <x:c r="A1167" s="3" t="str">
        <x:v>Julho</x:v>
      </x:c>
      <x:c r="B1167" s="3" t="str">
        <x:v>O&amp;M</x:v>
      </x:c>
      <x:c r="C1167" s="3" t="str">
        <x:v>PRODUÇÃO</x:v>
      </x:c>
      <x:c r="D1167" s="3" t="str">
        <x:v>5026000033</x:v>
      </x:c>
      <x:c r="E1167" s="9" t="str">
        <x:v>ROCO VEGET CONVENC &gt;6&lt;12M REDE MT PO LM</x:v>
      </x:c>
      <x:c r="F1167" s="3" t="str">
        <x:v>METRO</x:v>
      </x:c>
      <x:c r="G1167" s="10" t="n">
        <x:v>0</x:v>
      </x:c>
      <x:c r="H1167" s="10" t="str">
        <x:f>IF(G1167="","",G1167/12)</x:f>
      </x:c>
      <x:c r="I1167" s="10" t="n">
        <x:v>88</x:v>
      </x:c>
      <x:c r="J1167" s="10" t="str">
        <x:f>IF(H1167="","",I1167-H1167)</x:f>
      </x:c>
      <x:c r="K1167" s="11" t="str">
        <x:f>IF(H1167&gt;0,I1167/H1167,"")</x:f>
      </x:c>
      <x:c r="L1167" s="12" t="n">
        <x:v>0</x:v>
      </x:c>
      <x:c r="M1167" s="12" t="n">
        <x:v>430.32</x:v>
      </x:c>
      <x:c r="N1167" s="12" t="n">
        <x:f>M1167-L1167</x:f>
        <x:v>430.32</x:v>
      </x:c>
      <x:c r="O1167" s="3" t="str">
        <x:v>Anexo IX</x:v>
      </x:c>
    </x:row>
    <x:row r="1168" ht="34" customHeight="1">
      <x:c r="A1168" s="3" t="str">
        <x:v>Julho</x:v>
      </x:c>
      <x:c r="B1168" s="3" t="str">
        <x:v>O&amp;M</x:v>
      </x:c>
      <x:c r="C1168" s="3" t="str">
        <x:v>PRODUÇÃO</x:v>
      </x:c>
      <x:c r="D1168" s="3" t="str">
        <x:v>5035000072</x:v>
      </x:c>
      <x:c r="E1168" s="9" t="str">
        <x:v>ROCO VEGET CONVENC &gt;6&lt;12M REDE MT PO LV</x:v>
      </x:c>
      <x:c r="F1168" s="3" t="str">
        <x:v>METRO</x:v>
      </x:c>
      <x:c r="G1168" s="10" t="n">
        <x:v>0</x:v>
      </x:c>
      <x:c r="H1168" s="10" t="str">
        <x:f>IF(G1168="","",G1168/12)</x:f>
      </x:c>
      <x:c r="I1168" s="10" t="n">
        <x:v>734.04</x:v>
      </x:c>
      <x:c r="J1168" s="10" t="str">
        <x:f>IF(H1168="","",I1168-H1168)</x:f>
      </x:c>
      <x:c r="K1168" s="11" t="str">
        <x:f>IF(H1168&gt;0,I1168/H1168,"")</x:f>
      </x:c>
      <x:c r="L1168" s="12" t="n">
        <x:v>0</x:v>
      </x:c>
      <x:c r="M1168" s="12" t="n">
        <x:v>3589.46</x:v>
      </x:c>
      <x:c r="N1168" s="12" t="n">
        <x:f>M1168-L1168</x:f>
        <x:v>3589.46</x:v>
      </x:c>
      <x:c r="O1168" s="3" t="str">
        <x:v>Anexo IX</x:v>
      </x:c>
    </x:row>
    <x:row r="1169" ht="34" customHeight="1">
      <x:c r="A1169" s="3" t="str">
        <x:v>Julho</x:v>
      </x:c>
      <x:c r="B1169" s="3" t="str">
        <x:v>O&amp;M</x:v>
      </x:c>
      <x:c r="C1169" s="3" t="str">
        <x:v>PRODUÇÃO</x:v>
      </x:c>
      <x:c r="D1169" s="3" t="str">
        <x:v>5026000058</x:v>
      </x:c>
      <x:c r="E1169" s="9" t="str">
        <x:v>ROCO VEGET ROBUSTO &gt;6&lt;12M REDE MT PO LM</x:v>
      </x:c>
      <x:c r="F1169" s="3" t="str">
        <x:v>METRO</x:v>
      </x:c>
      <x:c r="G1169" s="10" t="n">
        <x:v>0</x:v>
      </x:c>
      <x:c r="H1169" s="10" t="str">
        <x:f>IF(G1169="","",G1169/12)</x:f>
      </x:c>
      <x:c r="I1169" s="10" t="n">
        <x:v>0</x:v>
      </x:c>
      <x:c r="J1169" s="10" t="str">
        <x:f>IF(H1169="","",I1169-H1169)</x:f>
      </x:c>
      <x:c r="K1169" s="11" t="str">
        <x:f>IF(H1169&gt;0,I1169/H1169,"")</x:f>
      </x:c>
      <x:c r="L1169" s="12" t="n">
        <x:v>0</x:v>
      </x:c>
      <x:c r="M1169" s="12" t="n">
        <x:v>0</x:v>
      </x:c>
      <x:c r="N1169" s="12" t="n">
        <x:f>M1169-L1169</x:f>
        <x:v>0</x:v>
      </x:c>
      <x:c r="O1169" s="3" t="str">
        <x:v>Anexo IX</x:v>
      </x:c>
    </x:row>
    <x:row r="1170" ht="34" customHeight="1">
      <x:c r="A1170" s="3" t="str">
        <x:v>Julho</x:v>
      </x:c>
      <x:c r="B1170" s="3" t="str">
        <x:v>O&amp;M</x:v>
      </x:c>
      <x:c r="C1170" s="3" t="str">
        <x:v>PRODUÇÃO</x:v>
      </x:c>
      <x:c r="D1170" s="3" t="str">
        <x:v>5035000033</x:v>
      </x:c>
      <x:c r="E1170" s="9" t="str">
        <x:v>ROCO VEGET ROBUSTO &gt;6&lt;12M REDE MT PO LV</x:v>
      </x:c>
      <x:c r="F1170" s="3" t="str">
        <x:v>METRO</x:v>
      </x:c>
      <x:c r="G1170" s="10" t="n">
        <x:v>0</x:v>
      </x:c>
      <x:c r="H1170" s="10" t="str">
        <x:f>IF(G1170="","",G1170/12)</x:f>
      </x:c>
      <x:c r="I1170" s="10" t="n">
        <x:v>0</x:v>
      </x:c>
      <x:c r="J1170" s="10" t="str">
        <x:f>IF(H1170="","",I1170-H1170)</x:f>
      </x:c>
      <x:c r="K1170" s="11" t="str">
        <x:f>IF(H1170&gt;0,I1170/H1170,"")</x:f>
      </x:c>
      <x:c r="L1170" s="12" t="n">
        <x:v>0</x:v>
      </x:c>
      <x:c r="M1170" s="12" t="n">
        <x:v>0</x:v>
      </x:c>
      <x:c r="N1170" s="12" t="n">
        <x:f>M1170-L1170</x:f>
        <x:v>0</x:v>
      </x:c>
      <x:c r="O1170" s="3" t="str">
        <x:v>Anexo IX</x:v>
      </x:c>
    </x:row>
    <x:row r="1171" ht="34" customHeight="1">
      <x:c r="A1171" s="3" t="str">
        <x:v>Julho</x:v>
      </x:c>
      <x:c r="B1171" s="3" t="str">
        <x:v>O&amp;M</x:v>
      </x:c>
      <x:c r="C1171" s="3" t="str">
        <x:v>PRODUÇÃO</x:v>
      </x:c>
      <x:c r="D1171" s="3" t="str">
        <x:v>5035000070</x:v>
      </x:c>
      <x:c r="E1171" s="9" t="str">
        <x:v>PODA GRAMINEA &gt;12M REDE MT LAT 3GL PO LV</x:v>
      </x:c>
      <x:c r="F1171" s="3" t="str">
        <x:v>METRO</x:v>
      </x:c>
      <x:c r="G1171" s="10" t="n">
        <x:v>0</x:v>
      </x:c>
      <x:c r="H1171" s="10" t="str">
        <x:f>IF(G1171="","",G1171/12)</x:f>
      </x:c>
      <x:c r="I1171" s="10" t="n">
        <x:v>0</x:v>
      </x:c>
      <x:c r="J1171" s="10" t="str">
        <x:f>IF(H1171="","",I1171-H1171)</x:f>
      </x:c>
      <x:c r="K1171" s="11" t="str">
        <x:f>IF(H1171&gt;0,I1171/H1171,"")</x:f>
      </x:c>
      <x:c r="L1171" s="12" t="n">
        <x:v>0</x:v>
      </x:c>
      <x:c r="M1171" s="12" t="n">
        <x:v>0</x:v>
      </x:c>
      <x:c r="N1171" s="12" t="n">
        <x:f>M1171-L1171</x:f>
        <x:v>0</x:v>
      </x:c>
      <x:c r="O1171" s="3" t="str">
        <x:v>Anexo IX</x:v>
      </x:c>
    </x:row>
    <x:row r="1172" ht="34" customHeight="1">
      <x:c r="A1172" s="3" t="str">
        <x:v>Julho</x:v>
      </x:c>
      <x:c r="B1172" s="3" t="str">
        <x:v>O&amp;M</x:v>
      </x:c>
      <x:c r="C1172" s="3" t="str">
        <x:v>PRODUÇÃO</x:v>
      </x:c>
      <x:c r="D1172" s="3" t="str">
        <x:v>5027000026</x:v>
      </x:c>
      <x:c r="E1172" s="9" t="str">
        <x:v>SUPRESSAO VEG MED/GRAND FAIXA SERVID RD</x:v>
      </x:c>
      <x:c r="F1172" s="3" t="str">
        <x:v>UNIDADE</x:v>
      </x:c>
      <x:c r="G1172" s="10" t="n">
        <x:v>0</x:v>
      </x:c>
      <x:c r="H1172" s="10" t="str">
        <x:f>IF(G1172="","",G1172/12)</x:f>
      </x:c>
      <x:c r="I1172" s="10" t="n">
        <x:v>0</x:v>
      </x:c>
      <x:c r="J1172" s="10" t="str">
        <x:f>IF(H1172="","",I1172-H1172)</x:f>
      </x:c>
      <x:c r="K1172" s="11" t="str">
        <x:f>IF(H1172&gt;0,I1172/H1172,"")</x:f>
      </x:c>
      <x:c r="L1172" s="12" t="n">
        <x:v>0</x:v>
      </x:c>
      <x:c r="M1172" s="12" t="n">
        <x:v>0</x:v>
      </x:c>
      <x:c r="N1172" s="12" t="n">
        <x:f>M1172-L1172</x:f>
        <x:v>0</x:v>
      </x:c>
      <x:c r="O1172" s="3" t="str">
        <x:v>Anexo IX</x:v>
      </x:c>
    </x:row>
    <x:row r="1173" ht="34" customHeight="1">
      <x:c r="A1173" s="3" t="str">
        <x:v>Julho</x:v>
      </x:c>
      <x:c r="B1173" s="3" t="str">
        <x:v>O&amp;M</x:v>
      </x:c>
      <x:c r="C1173" s="3" t="str">
        <x:v>PRODUÇÃO</x:v>
      </x:c>
      <x:c r="D1173" s="3" t="str">
        <x:v>5027000029</x:v>
      </x:c>
      <x:c r="E1173" s="9" t="str">
        <x:v>ABRIR ESTRADA DE ACESSO FAIXA RD</x:v>
      </x:c>
      <x:c r="F1173" s="3" t="str">
        <x:v>KM</x:v>
      </x:c>
      <x:c r="G1173" s="10" t="n">
        <x:v>0</x:v>
      </x:c>
      <x:c r="H1173" s="10" t="str">
        <x:f>IF(G1173="","",G1173/12)</x:f>
      </x:c>
      <x:c r="I1173" s="10" t="n">
        <x:v>0</x:v>
      </x:c>
      <x:c r="J1173" s="10" t="str">
        <x:f>IF(H1173="","",I1173-H1173)</x:f>
      </x:c>
      <x:c r="K1173" s="11" t="str">
        <x:f>IF(H1173&gt;0,I1173/H1173,"")</x:f>
      </x:c>
      <x:c r="L1173" s="12" t="n">
        <x:v>0</x:v>
      </x:c>
      <x:c r="M1173" s="12" t="n">
        <x:v>0</x:v>
      </x:c>
      <x:c r="N1173" s="12" t="n">
        <x:f>M1173-L1173</x:f>
        <x:v>0</x:v>
      </x:c>
      <x:c r="O1173" s="3" t="str">
        <x:v>Anexo IX</x:v>
      </x:c>
    </x:row>
    <x:row r="1174" ht="34" customHeight="1">
      <x:c r="A1174" s="3" t="str">
        <x:v>Julho</x:v>
      </x:c>
      <x:c r="B1174" s="3" t="str">
        <x:v>O&amp;M</x:v>
      </x:c>
      <x:c r="C1174" s="3" t="str">
        <x:v>PRODUÇÃO</x:v>
      </x:c>
      <x:c r="D1174" s="3" t="str">
        <x:v>5027000033</x:v>
      </x:c>
      <x:c r="E1174" s="9" t="str">
        <x:v>ABRIR FAIXA SEMI-MECANIZADA RD</x:v>
      </x:c>
      <x:c r="F1174" s="3" t="str">
        <x:v>HA</x:v>
      </x:c>
      <x:c r="G1174" s="10" t="n">
        <x:v>0</x:v>
      </x:c>
      <x:c r="H1174" s="10" t="str">
        <x:f>IF(G1174="","",G1174/12)</x:f>
      </x:c>
      <x:c r="I1174" s="10" t="n">
        <x:v>0</x:v>
      </x:c>
      <x:c r="J1174" s="10" t="str">
        <x:f>IF(H1174="","",I1174-H1174)</x:f>
      </x:c>
      <x:c r="K1174" s="11" t="str">
        <x:f>IF(H1174&gt;0,I1174/H1174,"")</x:f>
      </x:c>
      <x:c r="L1174" s="12" t="n">
        <x:v>0</x:v>
      </x:c>
      <x:c r="M1174" s="12" t="n">
        <x:v>0</x:v>
      </x:c>
      <x:c r="N1174" s="12" t="n">
        <x:f>M1174-L1174</x:f>
        <x:v>0</x:v>
      </x:c>
      <x:c r="O1174" s="3" t="str">
        <x:v>Anexo IX</x:v>
      </x:c>
    </x:row>
    <x:row r="1175" ht="34" customHeight="1">
      <x:c r="A1175" s="3" t="str">
        <x:v>Julho</x:v>
      </x:c>
      <x:c r="B1175" s="3" t="str">
        <x:v>O&amp;M</x:v>
      </x:c>
      <x:c r="C1175" s="3" t="str">
        <x:v>PRODUÇÃO</x:v>
      </x:c>
      <x:c r="D1175" s="3" t="str">
        <x:v>5027000034</x:v>
      </x:c>
      <x:c r="E1175" s="9" t="str">
        <x:v>ABRIR FAIXA MECANIZADA RD</x:v>
      </x:c>
      <x:c r="F1175" s="3" t="str">
        <x:v>HA</x:v>
      </x:c>
      <x:c r="G1175" s="10" t="n">
        <x:v>0</x:v>
      </x:c>
      <x:c r="H1175" s="10" t="str">
        <x:f>IF(G1175="","",G1175/12)</x:f>
      </x:c>
      <x:c r="I1175" s="10" t="n">
        <x:v>0</x:v>
      </x:c>
      <x:c r="J1175" s="10" t="str">
        <x:f>IF(H1175="","",I1175-H1175)</x:f>
      </x:c>
      <x:c r="K1175" s="11" t="str">
        <x:f>IF(H1175&gt;0,I1175/H1175,"")</x:f>
      </x:c>
      <x:c r="L1175" s="12" t="n">
        <x:v>0</x:v>
      </x:c>
      <x:c r="M1175" s="12" t="n">
        <x:v>0</x:v>
      </x:c>
      <x:c r="N1175" s="12" t="n">
        <x:f>M1175-L1175</x:f>
        <x:v>0</x:v>
      </x:c>
      <x:c r="O1175" s="3" t="str">
        <x:v>Anexo IX</x:v>
      </x:c>
    </x:row>
    <x:row r="1176" ht="34" customHeight="1">
      <x:c r="A1176" s="3" t="str">
        <x:v>Julho</x:v>
      </x:c>
      <x:c r="B1176" s="3" t="str">
        <x:v>O&amp;M</x:v>
      </x:c>
      <x:c r="C1176" s="3" t="str">
        <x:v>PRODUÇÃO</x:v>
      </x:c>
      <x:c r="D1176" s="3" t="str">
        <x:v>5025300323</x:v>
      </x:c>
      <x:c r="E1176" s="9" t="str">
        <x:v>FISCALIZACAO DE OBRA LM</x:v>
      </x:c>
      <x:c r="F1176" s="3" t="str">
        <x:v>HORA</x:v>
      </x:c>
      <x:c r="G1176" s="10" t="n">
        <x:v>0</x:v>
      </x:c>
      <x:c r="H1176" s="10" t="str">
        <x:f>IF(G1176="","",G1176/12)</x:f>
      </x:c>
      <x:c r="I1176" s="10" t="n">
        <x:v>0</x:v>
      </x:c>
      <x:c r="J1176" s="10" t="str">
        <x:f>IF(H1176="","",I1176-H1176)</x:f>
      </x:c>
      <x:c r="K1176" s="11" t="str">
        <x:f>IF(H1176&gt;0,I1176/H1176,"")</x:f>
      </x:c>
      <x:c r="L1176" s="12" t="n">
        <x:v>0</x:v>
      </x:c>
      <x:c r="M1176" s="12" t="n">
        <x:v>0</x:v>
      </x:c>
      <x:c r="N1176" s="12" t="n">
        <x:f>M1176-L1176</x:f>
        <x:v>0</x:v>
      </x:c>
      <x:c r="O1176" s="3" t="str">
        <x:v>Anexo IX</x:v>
      </x:c>
    </x:row>
    <x:row r="1177" ht="34" customHeight="1">
      <x:c r="A1177" s="3" t="str">
        <x:v>Julho</x:v>
      </x:c>
      <x:c r="B1177" s="3" t="str">
        <x:v>O&amp;M</x:v>
      </x:c>
      <x:c r="C1177" s="3" t="str">
        <x:v>PRODUÇÃO</x:v>
      </x:c>
      <x:c r="D1177" s="3" t="str">
        <x:v>5025300326</x:v>
      </x:c>
      <x:c r="E1177" s="9" t="str">
        <x:v>PROJETO ASBUILT LM</x:v>
      </x:c>
      <x:c r="F1177" s="3" t="str">
        <x:v>HORA</x:v>
      </x:c>
      <x:c r="G1177" s="10" t="n">
        <x:v>0</x:v>
      </x:c>
      <x:c r="H1177" s="10" t="str">
        <x:f>IF(G1177="","",G1177/12)</x:f>
      </x:c>
      <x:c r="I1177" s="10" t="n">
        <x:v>0</x:v>
      </x:c>
      <x:c r="J1177" s="10" t="str">
        <x:f>IF(H1177="","",I1177-H1177)</x:f>
      </x:c>
      <x:c r="K1177" s="11" t="str">
        <x:f>IF(H1177&gt;0,I1177/H1177,"")</x:f>
      </x:c>
      <x:c r="L1177" s="12" t="n">
        <x:v>0</x:v>
      </x:c>
      <x:c r="M1177" s="12" t="n">
        <x:v>0</x:v>
      </x:c>
      <x:c r="N1177" s="12" t="n">
        <x:f>M1177-L1177</x:f>
        <x:v>0</x:v>
      </x:c>
      <x:c r="O1177" s="3" t="str">
        <x:v>Anexo IX</x:v>
      </x:c>
    </x:row>
    <x:row r="1178" ht="34" customHeight="1">
      <x:c r="A1178" s="3" t="str">
        <x:v>Julho</x:v>
      </x:c>
      <x:c r="B1178" s="3" t="str">
        <x:v>O&amp;M</x:v>
      </x:c>
      <x:c r="C1178" s="3" t="str">
        <x:v>PRODUÇÃO</x:v>
      </x:c>
      <x:c r="D1178" s="3" t="str">
        <x:v>5025300325</x:v>
      </x:c>
      <x:c r="E1178" s="9" t="str">
        <x:v>COMISSIONAMENTO DE OBRA LM</x:v>
      </x:c>
      <x:c r="F1178" s="3" t="str">
        <x:v>HORA</x:v>
      </x:c>
      <x:c r="G1178" s="10" t="n">
        <x:v>0</x:v>
      </x:c>
      <x:c r="H1178" s="10" t="str">
        <x:f>IF(G1178="","",G1178/12)</x:f>
      </x:c>
      <x:c r="I1178" s="10" t="n">
        <x:v>0</x:v>
      </x:c>
      <x:c r="J1178" s="10" t="str">
        <x:f>IF(H1178="","",I1178-H1178)</x:f>
      </x:c>
      <x:c r="K1178" s="11" t="str">
        <x:f>IF(H1178&gt;0,I1178/H1178,"")</x:f>
      </x:c>
      <x:c r="L1178" s="12" t="n">
        <x:v>0</x:v>
      </x:c>
      <x:c r="M1178" s="12" t="n">
        <x:v>0</x:v>
      </x:c>
      <x:c r="N1178" s="12" t="n">
        <x:f>M1178-L1178</x:f>
        <x:v>0</x:v>
      </x:c>
      <x:c r="O1178" s="3" t="str">
        <x:v>Anexo IX</x:v>
      </x:c>
    </x:row>
    <x:row r="1179" ht="34" customHeight="1">
      <x:c r="A1179" s="3" t="str">
        <x:v>Julho</x:v>
      </x:c>
      <x:c r="B1179" s="3" t="str">
        <x:v>O&amp;M</x:v>
      </x:c>
      <x:c r="C1179" s="3" t="str">
        <x:v>PRODUÇÃO</x:v>
      </x:c>
      <x:c r="D1179" s="3" t="str">
        <x:v>5025300324</x:v>
      </x:c>
      <x:c r="E1179" s="9" t="str">
        <x:v>ENCERRAMENTO TECNICO DA OBRA LM</x:v>
      </x:c>
      <x:c r="F1179" s="3" t="str">
        <x:v>HORA</x:v>
      </x:c>
      <x:c r="G1179" s="10" t="n">
        <x:v>0</x:v>
      </x:c>
      <x:c r="H1179" s="10" t="str">
        <x:f>IF(G1179="","",G1179/12)</x:f>
      </x:c>
      <x:c r="I1179" s="10" t="n">
        <x:v>0</x:v>
      </x:c>
      <x:c r="J1179" s="10" t="str">
        <x:f>IF(H1179="","",I1179-H1179)</x:f>
      </x:c>
      <x:c r="K1179" s="11" t="str">
        <x:f>IF(H1179&gt;0,I1179/H1179,"")</x:f>
      </x:c>
      <x:c r="L1179" s="12" t="n">
        <x:v>0</x:v>
      </x:c>
      <x:c r="M1179" s="12" t="n">
        <x:v>0</x:v>
      </x:c>
      <x:c r="N1179" s="12" t="n">
        <x:f>M1179-L1179</x:f>
        <x:v>0</x:v>
      </x:c>
      <x:c r="O1179" s="3" t="str">
        <x:v>Anexo IX</x:v>
      </x:c>
    </x:row>
    <x:row r="1180" ht="34" customHeight="1">
      <x:c r="A1180" s="3" t="str">
        <x:v>Julho</x:v>
      </x:c>
      <x:c r="B1180" s="3" t="str">
        <x:v>O&amp;M</x:v>
      </x:c>
      <x:c r="C1180" s="3" t="str">
        <x:v>PRODUÇÃO</x:v>
      </x:c>
      <x:c r="D1180" s="3" t="str">
        <x:v>5033000310</x:v>
      </x:c>
      <x:c r="E1180" s="9" t="str">
        <x:v>TURMA LV INST EST CH BYPAS REL/SEC 3F LV</x:v>
      </x:c>
      <x:c r="F1180" s="3" t="str">
        <x:v>CONJUNTO</x:v>
      </x:c>
      <x:c r="G1180" s="10" t="n">
        <x:v>0</x:v>
      </x:c>
      <x:c r="H1180" s="10" t="str">
        <x:f>IF(G1180="","",G1180/12)</x:f>
      </x:c>
      <x:c r="I1180" s="10" t="n">
        <x:v>5</x:v>
      </x:c>
      <x:c r="J1180" s="10" t="str">
        <x:f>IF(H1180="","",I1180-H1180)</x:f>
      </x:c>
      <x:c r="K1180" s="11" t="str">
        <x:f>IF(H1180&gt;0,I1180/H1180,"")</x:f>
      </x:c>
      <x:c r="L1180" s="12" t="n">
        <x:v>0</x:v>
      </x:c>
      <x:c r="M1180" s="12" t="n">
        <x:v>10732.65</x:v>
      </x:c>
      <x:c r="N1180" s="12" t="n">
        <x:f>M1180-L1180</x:f>
        <x:v>10732.65</x:v>
      </x:c>
      <x:c r="O1180" s="3" t="str">
        <x:v>Anexo IX</x:v>
      </x:c>
    </x:row>
    <x:row r="1181" ht="34" customHeight="1">
      <x:c r="A1181" s="3" t="str">
        <x:v>Julho</x:v>
      </x:c>
      <x:c r="B1181" s="3" t="str">
        <x:v>O&amp;M</x:v>
      </x:c>
      <x:c r="C1181" s="3" t="str">
        <x:v>PRODUÇÃO</x:v>
      </x:c>
      <x:c r="D1181" s="3" t="str">
        <x:v>5033000311</x:v>
      </x:c>
      <x:c r="E1181" s="9" t="str">
        <x:v>TURMA LV RET EST CH BYPAS REL/SEC 3F LV</x:v>
      </x:c>
      <x:c r="F1181" s="3" t="str">
        <x:v>CONJUNTO</x:v>
      </x:c>
      <x:c r="G1181" s="10" t="n">
        <x:v>0</x:v>
      </x:c>
      <x:c r="H1181" s="10" t="str">
        <x:f>IF(G1181="","",G1181/12)</x:f>
      </x:c>
      <x:c r="I1181" s="10" t="n">
        <x:v>1</x:v>
      </x:c>
      <x:c r="J1181" s="10" t="str">
        <x:f>IF(H1181="","",I1181-H1181)</x:f>
      </x:c>
      <x:c r="K1181" s="11" t="str">
        <x:f>IF(H1181&gt;0,I1181/H1181,"")</x:f>
      </x:c>
      <x:c r="L1181" s="12" t="n">
        <x:v>0</x:v>
      </x:c>
      <x:c r="M1181" s="12" t="n">
        <x:v>1669.48</x:v>
      </x:c>
      <x:c r="N1181" s="12" t="n">
        <x:f>M1181-L1181</x:f>
        <x:v>1669.48</x:v>
      </x:c>
      <x:c r="O1181" s="3" t="str">
        <x:v>Anexo IX</x:v>
      </x:c>
    </x:row>
    <x:row r="1182" ht="34" customHeight="1">
      <x:c r="A1182" s="3" t="str">
        <x:v>Julho</x:v>
      </x:c>
      <x:c r="B1182" s="3" t="str">
        <x:v>O&amp;M</x:v>
      </x:c>
      <x:c r="C1182" s="3" t="str">
        <x:v>PRODUÇÃO</x:v>
      </x:c>
      <x:c r="D1182" s="3" t="str">
        <x:v>5033000340</x:v>
      </x:c>
      <x:c r="E1182" s="9" t="str">
        <x:v>TURMA LV INST BCO REGULADOR 1F POSTE LV</x:v>
      </x:c>
      <x:c r="F1182" s="3" t="str">
        <x:v>CONJUNTO</x:v>
      </x:c>
      <x:c r="G1182" s="10" t="n">
        <x:v>0</x:v>
      </x:c>
      <x:c r="H1182" s="10" t="str">
        <x:f>IF(G1182="","",G1182/12)</x:f>
      </x:c>
      <x:c r="I1182" s="10" t="n">
        <x:v>1</x:v>
      </x:c>
      <x:c r="J1182" s="10" t="str">
        <x:f>IF(H1182="","",I1182-H1182)</x:f>
      </x:c>
      <x:c r="K1182" s="11" t="str">
        <x:f>IF(H1182&gt;0,I1182/H1182,"")</x:f>
      </x:c>
      <x:c r="L1182" s="12" t="n">
        <x:v>0</x:v>
      </x:c>
      <x:c r="M1182" s="12" t="n">
        <x:v>1683.55</x:v>
      </x:c>
      <x:c r="N1182" s="12" t="n">
        <x:f>M1182-L1182</x:f>
        <x:v>1683.55</x:v>
      </x:c>
      <x:c r="O1182" s="3" t="str">
        <x:v>Anexo IX</x:v>
      </x:c>
    </x:row>
    <x:row r="1183" ht="34" customHeight="1">
      <x:c r="A1183" s="3" t="str">
        <x:v>Julho</x:v>
      </x:c>
      <x:c r="B1183" s="3" t="str">
        <x:v>O&amp;M</x:v>
      </x:c>
      <x:c r="C1183" s="3" t="str">
        <x:v>PRODUÇÃO</x:v>
      </x:c>
      <x:c r="D1183" s="3" t="str">
        <x:v>5033000339</x:v>
      </x:c>
      <x:c r="E1183" s="9" t="str">
        <x:v>TURMA LV RET BCO REGULADOR 1F POSTE LV</x:v>
      </x:c>
      <x:c r="F1183" s="3" t="str">
        <x:v>CONJUNTO</x:v>
      </x:c>
      <x:c r="G1183" s="10" t="n">
        <x:v>0</x:v>
      </x:c>
      <x:c r="H1183" s="10" t="str">
        <x:f>IF(G1183="","",G1183/12)</x:f>
      </x:c>
      <x:c r="I1183" s="10" t="n">
        <x:v>1</x:v>
      </x:c>
      <x:c r="J1183" s="10" t="str">
        <x:f>IF(H1183="","",I1183-H1183)</x:f>
      </x:c>
      <x:c r="K1183" s="11" t="str">
        <x:f>IF(H1183&gt;0,I1183/H1183,"")</x:f>
      </x:c>
      <x:c r="L1183" s="12" t="n">
        <x:v>0</x:v>
      </x:c>
      <x:c r="M1183" s="12" t="n">
        <x:v>959.7</x:v>
      </x:c>
      <x:c r="N1183" s="12" t="n">
        <x:f>M1183-L1183</x:f>
        <x:v>959.7</x:v>
      </x:c>
      <x:c r="O1183" s="3" t="str">
        <x:v>Anexo IX</x:v>
      </x:c>
    </x:row>
    <x:row r="1184" ht="34" customHeight="1">
      <x:c r="A1184" s="3" t="str">
        <x:v>Julho</x:v>
      </x:c>
      <x:c r="B1184" s="3" t="str">
        <x:v>O&amp;M</x:v>
      </x:c>
      <x:c r="C1184" s="3" t="str">
        <x:v>PRODUÇÃO</x:v>
      </x:c>
      <x:c r="D1184" s="3" t="str">
        <x:v>5033000341</x:v>
      </x:c>
      <x:c r="E1184" s="9" t="str">
        <x:v>TURMA LV INST BCO REGULADOR 3F POSTE LV</x:v>
      </x:c>
      <x:c r="F1184" s="3" t="str">
        <x:v>CONJUNTO</x:v>
      </x:c>
      <x:c r="G1184" s="10" t="n">
        <x:v>0</x:v>
      </x:c>
      <x:c r="H1184" s="10" t="str">
        <x:f>IF(G1184="","",G1184/12)</x:f>
      </x:c>
      <x:c r="I1184" s="10" t="n">
        <x:v>0</x:v>
      </x:c>
      <x:c r="J1184" s="10" t="str">
        <x:f>IF(H1184="","",I1184-H1184)</x:f>
      </x:c>
      <x:c r="K1184" s="11" t="str">
        <x:f>IF(H1184&gt;0,I1184/H1184,"")</x:f>
      </x:c>
      <x:c r="L1184" s="12" t="n">
        <x:v>0</x:v>
      </x:c>
      <x:c r="M1184" s="12" t="n">
        <x:v>0</x:v>
      </x:c>
      <x:c r="N1184" s="12" t="n">
        <x:f>M1184-L1184</x:f>
        <x:v>0</x:v>
      </x:c>
      <x:c r="O1184" s="3" t="str">
        <x:v>Anexo IX</x:v>
      </x:c>
    </x:row>
    <x:row r="1185" ht="34" customHeight="1">
      <x:c r="A1185" s="3" t="str">
        <x:v>Julho</x:v>
      </x:c>
      <x:c r="B1185" s="3" t="str">
        <x:v>O&amp;M</x:v>
      </x:c>
      <x:c r="C1185" s="3" t="str">
        <x:v>PRODUÇÃO</x:v>
      </x:c>
      <x:c r="D1185" s="3" t="str">
        <x:v>5033000336</x:v>
      </x:c>
      <x:c r="E1185" s="9" t="str">
        <x:v>TURMA LV RET BCO REGULADOR 3F POSTE LV</x:v>
      </x:c>
      <x:c r="F1185" s="3" t="str">
        <x:v>CONJUNTO</x:v>
      </x:c>
      <x:c r="G1185" s="10" t="n">
        <x:v>0</x:v>
      </x:c>
      <x:c r="H1185" s="10" t="str">
        <x:f>IF(G1185="","",G1185/12)</x:f>
      </x:c>
      <x:c r="I1185" s="10" t="n">
        <x:v>0</x:v>
      </x:c>
      <x:c r="J1185" s="10" t="str">
        <x:f>IF(H1185="","",I1185-H1185)</x:f>
      </x:c>
      <x:c r="K1185" s="11" t="str">
        <x:f>IF(H1185&gt;0,I1185/H1185,"")</x:f>
      </x:c>
      <x:c r="L1185" s="12" t="n">
        <x:v>0</x:v>
      </x:c>
      <x:c r="M1185" s="12" t="n">
        <x:v>0</x:v>
      </x:c>
      <x:c r="N1185" s="12" t="n">
        <x:f>M1185-L1185</x:f>
        <x:v>0</x:v>
      </x:c>
      <x:c r="O1185" s="3" t="str">
        <x:v>Anexo IX</x:v>
      </x:c>
    </x:row>
    <x:row r="1186" ht="34" customHeight="1">
      <x:c r="A1186" s="3" t="str">
        <x:v>Julho</x:v>
      </x:c>
      <x:c r="B1186" s="3" t="str">
        <x:v>O&amp;M</x:v>
      </x:c>
      <x:c r="C1186" s="3" t="str">
        <x:v>PRODUÇÃO</x:v>
      </x:c>
      <x:c r="D1186" s="3" t="str">
        <x:v>5033000338</x:v>
      </x:c>
      <x:c r="E1186" s="9" t="str">
        <x:v>TURMA LV INST BCO REGULADOR 3F PLAT LV</x:v>
      </x:c>
      <x:c r="F1186" s="3" t="str">
        <x:v>CONJUNTO</x:v>
      </x:c>
      <x:c r="G1186" s="10" t="n">
        <x:v>0</x:v>
      </x:c>
      <x:c r="H1186" s="10" t="str">
        <x:f>IF(G1186="","",G1186/12)</x:f>
      </x:c>
      <x:c r="I1186" s="10" t="n">
        <x:v>0</x:v>
      </x:c>
      <x:c r="J1186" s="10" t="str">
        <x:f>IF(H1186="","",I1186-H1186)</x:f>
      </x:c>
      <x:c r="K1186" s="11" t="str">
        <x:f>IF(H1186&gt;0,I1186/H1186,"")</x:f>
      </x:c>
      <x:c r="L1186" s="12" t="n">
        <x:v>0</x:v>
      </x:c>
      <x:c r="M1186" s="12" t="n">
        <x:v>0</x:v>
      </x:c>
      <x:c r="N1186" s="12" t="n">
        <x:f>M1186-L1186</x:f>
        <x:v>0</x:v>
      </x:c>
      <x:c r="O1186" s="3" t="str">
        <x:v>Anexo IX</x:v>
      </x:c>
    </x:row>
    <x:row r="1187" ht="34" customHeight="1">
      <x:c r="A1187" s="3" t="str">
        <x:v>Julho</x:v>
      </x:c>
      <x:c r="B1187" s="3" t="str">
        <x:v>O&amp;M</x:v>
      </x:c>
      <x:c r="C1187" s="3" t="str">
        <x:v>PRODUÇÃO</x:v>
      </x:c>
      <x:c r="D1187" s="3" t="str">
        <x:v>5033000337</x:v>
      </x:c>
      <x:c r="E1187" s="9" t="str">
        <x:v>TURMA LV RET BCO REGULADOR 3F PLAT LV</x:v>
      </x:c>
      <x:c r="F1187" s="3" t="str">
        <x:v>CONJUNTO</x:v>
      </x:c>
      <x:c r="G1187" s="10" t="n">
        <x:v>0</x:v>
      </x:c>
      <x:c r="H1187" s="10" t="str">
        <x:f>IF(G1187="","",G1187/12)</x:f>
      </x:c>
      <x:c r="I1187" s="10" t="n">
        <x:v>0</x:v>
      </x:c>
      <x:c r="J1187" s="10" t="str">
        <x:f>IF(H1187="","",I1187-H1187)</x:f>
      </x:c>
      <x:c r="K1187" s="11" t="str">
        <x:f>IF(H1187&gt;0,I1187/H1187,"")</x:f>
      </x:c>
      <x:c r="L1187" s="12" t="n">
        <x:v>0</x:v>
      </x:c>
      <x:c r="M1187" s="12" t="n">
        <x:v>0</x:v>
      </x:c>
      <x:c r="N1187" s="12" t="n">
        <x:f>M1187-L1187</x:f>
        <x:v>0</x:v>
      </x:c>
      <x:c r="O1187" s="3" t="str">
        <x:v>Anexo IX</x:v>
      </x:c>
    </x:row>
    <x:row r="1188" ht="34" customHeight="1">
      <x:c r="A1188" s="3" t="str">
        <x:v>Julho</x:v>
      </x:c>
      <x:c r="B1188" s="3" t="str">
        <x:v>O&amp;M</x:v>
      </x:c>
      <x:c r="C1188" s="3" t="str">
        <x:v>PRODUÇÃO</x:v>
      </x:c>
      <x:c r="D1188" s="3" t="str">
        <x:v>5033000314</x:v>
      </x:c>
      <x:c r="E1188" s="9" t="str">
        <x:v>TURMA LV INST TRAFO DT LV</x:v>
      </x:c>
      <x:c r="F1188" s="3" t="str">
        <x:v>UNIDADE</x:v>
      </x:c>
      <x:c r="G1188" s="10" t="n">
        <x:v>0</x:v>
      </x:c>
      <x:c r="H1188" s="10" t="str">
        <x:f>IF(G1188="","",G1188/12)</x:f>
      </x:c>
      <x:c r="I1188" s="10" t="n">
        <x:v>2</x:v>
      </x:c>
      <x:c r="J1188" s="10" t="str">
        <x:f>IF(H1188="","",I1188-H1188)</x:f>
      </x:c>
      <x:c r="K1188" s="11" t="str">
        <x:f>IF(H1188&gt;0,I1188/H1188,"")</x:f>
      </x:c>
      <x:c r="L1188" s="12" t="n">
        <x:v>0</x:v>
      </x:c>
      <x:c r="M1188" s="12" t="n">
        <x:v>1642.1</x:v>
      </x:c>
      <x:c r="N1188" s="12" t="n">
        <x:f>M1188-L1188</x:f>
        <x:v>1642.1</x:v>
      </x:c>
      <x:c r="O1188" s="3" t="str">
        <x:v>Anexo IX</x:v>
      </x:c>
    </x:row>
    <x:row r="1189" ht="34" customHeight="1">
      <x:c r="A1189" s="3" t="str">
        <x:v>Julho</x:v>
      </x:c>
      <x:c r="B1189" s="3" t="str">
        <x:v>O&amp;M</x:v>
      </x:c>
      <x:c r="C1189" s="3" t="str">
        <x:v>PRODUÇÃO</x:v>
      </x:c>
      <x:c r="D1189" s="3" t="str">
        <x:v>5033000315</x:v>
      </x:c>
      <x:c r="E1189" s="9" t="str">
        <x:v>TURMA LV RET TRAFO DT LV</x:v>
      </x:c>
      <x:c r="F1189" s="3" t="str">
        <x:v>UNIDADE</x:v>
      </x:c>
      <x:c r="G1189" s="10" t="n">
        <x:v>0</x:v>
      </x:c>
      <x:c r="H1189" s="10" t="str">
        <x:f>IF(G1189="","",G1189/12)</x:f>
      </x:c>
      <x:c r="I1189" s="10" t="n">
        <x:v>1</x:v>
      </x:c>
      <x:c r="J1189" s="10" t="str">
        <x:f>IF(H1189="","",I1189-H1189)</x:f>
      </x:c>
      <x:c r="K1189" s="11" t="str">
        <x:f>IF(H1189&gt;0,I1189/H1189,"")</x:f>
      </x:c>
      <x:c r="L1189" s="12" t="n">
        <x:v>0</x:v>
      </x:c>
      <x:c r="M1189" s="12" t="n">
        <x:v>629.66</x:v>
      </x:c>
      <x:c r="N1189" s="12" t="n">
        <x:f>M1189-L1189</x:f>
        <x:v>629.66</x:v>
      </x:c>
      <x:c r="O1189" s="3" t="str">
        <x:v>Anexo IX</x:v>
      </x:c>
    </x:row>
    <x:row r="1190" ht="34" customHeight="1">
      <x:c r="A1190" s="3" t="str">
        <x:v>Julho</x:v>
      </x:c>
      <x:c r="B1190" s="3" t="str">
        <x:v>O&amp;M</x:v>
      </x:c>
      <x:c r="C1190" s="3" t="str">
        <x:v>PRODUÇÃO</x:v>
      </x:c>
      <x:c r="D1190" s="3" t="str">
        <x:v>5033000316</x:v>
      </x:c>
      <x:c r="E1190" s="9" t="str">
        <x:v>INST TRANSFORMADOR POTENCIAL (TP) LV</x:v>
      </x:c>
      <x:c r="F1190" s="3" t="str">
        <x:v>UNIDADE</x:v>
      </x:c>
      <x:c r="G1190" s="10" t="n">
        <x:v>0</x:v>
      </x:c>
      <x:c r="H1190" s="10" t="str">
        <x:f>IF(G1190="","",G1190/12)</x:f>
      </x:c>
      <x:c r="I1190" s="10" t="n">
        <x:v>0</x:v>
      </x:c>
      <x:c r="J1190" s="10" t="str">
        <x:f>IF(H1190="","",I1190-H1190)</x:f>
      </x:c>
      <x:c r="K1190" s="11" t="str">
        <x:f>IF(H1190&gt;0,I1190/H1190,"")</x:f>
      </x:c>
      <x:c r="L1190" s="12" t="n">
        <x:v>0</x:v>
      </x:c>
      <x:c r="M1190" s="12" t="n">
        <x:v>0</x:v>
      </x:c>
      <x:c r="N1190" s="12" t="n">
        <x:f>M1190-L1190</x:f>
        <x:v>0</x:v>
      </x:c>
      <x:c r="O1190" s="3" t="str">
        <x:v>Anexo IX</x:v>
      </x:c>
    </x:row>
    <x:row r="1191" ht="34" customHeight="1">
      <x:c r="A1191" s="3" t="str">
        <x:v>Julho</x:v>
      </x:c>
      <x:c r="B1191" s="3" t="str">
        <x:v>O&amp;M</x:v>
      </x:c>
      <x:c r="C1191" s="3" t="str">
        <x:v>PRODUÇÃO</x:v>
      </x:c>
      <x:c r="D1191" s="3" t="str">
        <x:v>5033000317</x:v>
      </x:c>
      <x:c r="E1191" s="9" t="str">
        <x:v>RET TRANSFORMADOR POTENCIAL (TP) LV</x:v>
      </x:c>
      <x:c r="F1191" s="3" t="str">
        <x:v>UNIDADE</x:v>
      </x:c>
      <x:c r="G1191" s="10" t="n">
        <x:v>0</x:v>
      </x:c>
      <x:c r="H1191" s="10" t="str">
        <x:f>IF(G1191="","",G1191/12)</x:f>
      </x:c>
      <x:c r="I1191" s="10" t="n">
        <x:v>0</x:v>
      </x:c>
      <x:c r="J1191" s="10" t="str">
        <x:f>IF(H1191="","",I1191-H1191)</x:f>
      </x:c>
      <x:c r="K1191" s="11" t="str">
        <x:f>IF(H1191&gt;0,I1191/H1191,"")</x:f>
      </x:c>
      <x:c r="L1191" s="12" t="n">
        <x:v>0</x:v>
      </x:c>
      <x:c r="M1191" s="12" t="n">
        <x:v>0</x:v>
      </x:c>
      <x:c r="N1191" s="12" t="n">
        <x:f>M1191-L1191</x:f>
        <x:v>0</x:v>
      </x:c>
      <x:c r="O1191" s="3" t="str">
        <x:v>Anexo IX</x:v>
      </x:c>
    </x:row>
    <x:row r="1192" ht="34" customHeight="1">
      <x:c r="A1192" s="3" t="str">
        <x:v>Julho</x:v>
      </x:c>
      <x:c r="B1192" s="3" t="str">
        <x:v>O&amp;M</x:v>
      </x:c>
      <x:c r="C1192" s="3" t="str">
        <x:v>PRODUÇÃO</x:v>
      </x:c>
      <x:c r="D1192" s="3" t="str">
        <x:v>5030000065</x:v>
      </x:c>
      <x:c r="E1192" s="9" t="str">
        <x:v>TURMA LV INST POSTE RELIGADOR/SECION LV</x:v>
      </x:c>
      <x:c r="F1192" s="3" t="str">
        <x:v>UNIDADE</x:v>
      </x:c>
      <x:c r="G1192" s="10" t="n">
        <x:v>0</x:v>
      </x:c>
      <x:c r="H1192" s="10" t="str">
        <x:f>IF(G1192="","",G1192/12)</x:f>
      </x:c>
      <x:c r="I1192" s="10" t="n">
        <x:v>13</x:v>
      </x:c>
      <x:c r="J1192" s="10" t="str">
        <x:f>IF(H1192="","",I1192-H1192)</x:f>
      </x:c>
      <x:c r="K1192" s="11" t="str">
        <x:f>IF(H1192&gt;0,I1192/H1192,"")</x:f>
      </x:c>
      <x:c r="L1192" s="12" t="n">
        <x:v>0</x:v>
      </x:c>
      <x:c r="M1192" s="12" t="n">
        <x:v>16495.83</x:v>
      </x:c>
      <x:c r="N1192" s="12" t="n">
        <x:f>M1192-L1192</x:f>
        <x:v>16495.83</x:v>
      </x:c>
      <x:c r="O1192" s="3" t="str">
        <x:v>Anexo IX</x:v>
      </x:c>
    </x:row>
    <x:row r="1193" ht="34" customHeight="1">
      <x:c r="A1193" s="3" t="str">
        <x:v>Julho</x:v>
      </x:c>
      <x:c r="B1193" s="3" t="str">
        <x:v>O&amp;M</x:v>
      </x:c>
      <x:c r="C1193" s="3" t="str">
        <x:v>PRODUÇÃO</x:v>
      </x:c>
      <x:c r="D1193" s="3" t="str">
        <x:v>5030000066</x:v>
      </x:c>
      <x:c r="E1193" s="9" t="str">
        <x:v>TURMA LV RET POSTE RELIGADOR/SECION LV</x:v>
      </x:c>
      <x:c r="F1193" s="3" t="str">
        <x:v>UNIDADE</x:v>
      </x:c>
      <x:c r="G1193" s="10" t="n">
        <x:v>0</x:v>
      </x:c>
      <x:c r="H1193" s="10" t="str">
        <x:f>IF(G1193="","",G1193/12)</x:f>
      </x:c>
      <x:c r="I1193" s="10" t="n">
        <x:v>0</x:v>
      </x:c>
      <x:c r="J1193" s="10" t="str">
        <x:f>IF(H1193="","",I1193-H1193)</x:f>
      </x:c>
      <x:c r="K1193" s="11" t="str">
        <x:f>IF(H1193&gt;0,I1193/H1193,"")</x:f>
      </x:c>
      <x:c r="L1193" s="12" t="n">
        <x:v>0</x:v>
      </x:c>
      <x:c r="M1193" s="12" t="n">
        <x:v>0</x:v>
      </x:c>
      <x:c r="N1193" s="12" t="n">
        <x:f>M1193-L1193</x:f>
        <x:v>0</x:v>
      </x:c>
      <x:c r="O1193" s="3" t="str">
        <x:v>Anexo IX</x:v>
      </x:c>
    </x:row>
    <x:row r="1194" ht="34" customHeight="1">
      <x:c r="A1194" s="3" t="str">
        <x:v>Julho</x:v>
      </x:c>
      <x:c r="B1194" s="3" t="str">
        <x:v>O&amp;M</x:v>
      </x:c>
      <x:c r="C1194" s="3" t="str">
        <x:v>PRODUÇÃO</x:v>
      </x:c>
      <x:c r="D1194" s="3" t="str">
        <x:v>5030000067</x:v>
      </x:c>
      <x:c r="E1194" s="9" t="str">
        <x:v>TURMA LV INST POSTE CHAVE SEC SECO 3F LV</x:v>
      </x:c>
      <x:c r="F1194" s="3" t="str">
        <x:v>UNIDADE</x:v>
      </x:c>
      <x:c r="G1194" s="10" t="n">
        <x:v>0</x:v>
      </x:c>
      <x:c r="H1194" s="10" t="str">
        <x:f>IF(G1194="","",G1194/12)</x:f>
      </x:c>
      <x:c r="I1194" s="10" t="n">
        <x:v>0</x:v>
      </x:c>
      <x:c r="J1194" s="10" t="str">
        <x:f>IF(H1194="","",I1194-H1194)</x:f>
      </x:c>
      <x:c r="K1194" s="11" t="str">
        <x:f>IF(H1194&gt;0,I1194/H1194,"")</x:f>
      </x:c>
      <x:c r="L1194" s="12" t="n">
        <x:v>0</x:v>
      </x:c>
      <x:c r="M1194" s="12" t="n">
        <x:v>0</x:v>
      </x:c>
      <x:c r="N1194" s="12" t="n">
        <x:f>M1194-L1194</x:f>
        <x:v>0</x:v>
      </x:c>
      <x:c r="O1194" s="3" t="str">
        <x:v>Anexo IX</x:v>
      </x:c>
    </x:row>
    <x:row r="1195" ht="34" customHeight="1">
      <x:c r="A1195" s="3" t="str">
        <x:v>Julho</x:v>
      </x:c>
      <x:c r="B1195" s="3" t="str">
        <x:v>O&amp;M</x:v>
      </x:c>
      <x:c r="C1195" s="3" t="str">
        <x:v>PRODUÇÃO</x:v>
      </x:c>
      <x:c r="D1195" s="3" t="str">
        <x:v>5030000068</x:v>
      </x:c>
      <x:c r="E1195" s="9" t="str">
        <x:v>TURMA LV RET POSTE CHAVE SEC SECO 3F LV</x:v>
      </x:c>
      <x:c r="F1195" s="3" t="str">
        <x:v>UNIDADE</x:v>
      </x:c>
      <x:c r="G1195" s="10" t="n">
        <x:v>0</x:v>
      </x:c>
      <x:c r="H1195" s="10" t="str">
        <x:f>IF(G1195="","",G1195/12)</x:f>
      </x:c>
      <x:c r="I1195" s="10" t="n">
        <x:v>0</x:v>
      </x:c>
      <x:c r="J1195" s="10" t="str">
        <x:f>IF(H1195="","",I1195-H1195)</x:f>
      </x:c>
      <x:c r="K1195" s="11" t="str">
        <x:f>IF(H1195&gt;0,I1195/H1195,"")</x:f>
      </x:c>
      <x:c r="L1195" s="12" t="n">
        <x:v>0</x:v>
      </x:c>
      <x:c r="M1195" s="12" t="n">
        <x:v>0</x:v>
      </x:c>
      <x:c r="N1195" s="12" t="n">
        <x:f>M1195-L1195</x:f>
        <x:v>0</x:v>
      </x:c>
      <x:c r="O1195" s="3" t="str">
        <x:v>Anexo IX</x:v>
      </x:c>
    </x:row>
    <x:row r="1196" ht="34" customHeight="1">
      <x:c r="A1196" s="3" t="str">
        <x:v>Julho</x:v>
      </x:c>
      <x:c r="B1196" s="3" t="str">
        <x:v>O&amp;M</x:v>
      </x:c>
      <x:c r="C1196" s="3" t="str">
        <x:v>PRODUÇÃO</x:v>
      </x:c>
      <x:c r="D1196" s="3" t="str">
        <x:v>5030000069</x:v>
      </x:c>
      <x:c r="E1196" s="9" t="str">
        <x:v>TURMA LV INST POSTE REGULADOR TENSAO LV</x:v>
      </x:c>
      <x:c r="F1196" s="3" t="str">
        <x:v>UNIDADE</x:v>
      </x:c>
      <x:c r="G1196" s="10" t="n">
        <x:v>0</x:v>
      </x:c>
      <x:c r="H1196" s="10" t="str">
        <x:f>IF(G1196="","",G1196/12)</x:f>
      </x:c>
      <x:c r="I1196" s="10" t="n">
        <x:v>0</x:v>
      </x:c>
      <x:c r="J1196" s="10" t="str">
        <x:f>IF(H1196="","",I1196-H1196)</x:f>
      </x:c>
      <x:c r="K1196" s="11" t="str">
        <x:f>IF(H1196&gt;0,I1196/H1196,"")</x:f>
      </x:c>
      <x:c r="L1196" s="12" t="n">
        <x:v>0</x:v>
      </x:c>
      <x:c r="M1196" s="12" t="n">
        <x:v>0</x:v>
      </x:c>
      <x:c r="N1196" s="12" t="n">
        <x:f>M1196-L1196</x:f>
        <x:v>0</x:v>
      </x:c>
      <x:c r="O1196" s="3" t="str">
        <x:v>Anexo IX</x:v>
      </x:c>
    </x:row>
    <x:row r="1197" ht="34" customHeight="1">
      <x:c r="A1197" s="3" t="str">
        <x:v>Julho</x:v>
      </x:c>
      <x:c r="B1197" s="3" t="str">
        <x:v>O&amp;M</x:v>
      </x:c>
      <x:c r="C1197" s="3" t="str">
        <x:v>PRODUÇÃO</x:v>
      </x:c>
      <x:c r="D1197" s="3" t="str">
        <x:v>5030000070</x:v>
      </x:c>
      <x:c r="E1197" s="9" t="str">
        <x:v>TURMA LV RET POSTE REGULADOR TENSAO LV</x:v>
      </x:c>
      <x:c r="F1197" s="3" t="str">
        <x:v>UNIDADE</x:v>
      </x:c>
      <x:c r="G1197" s="10" t="n">
        <x:v>0</x:v>
      </x:c>
      <x:c r="H1197" s="10" t="str">
        <x:f>IF(G1197="","",G1197/12)</x:f>
      </x:c>
      <x:c r="I1197" s="10" t="n">
        <x:v>0</x:v>
      </x:c>
      <x:c r="J1197" s="10" t="str">
        <x:f>IF(H1197="","",I1197-H1197)</x:f>
      </x:c>
      <x:c r="K1197" s="11" t="str">
        <x:f>IF(H1197&gt;0,I1197/H1197,"")</x:f>
      </x:c>
      <x:c r="L1197" s="12" t="n">
        <x:v>0</x:v>
      </x:c>
      <x:c r="M1197" s="12" t="n">
        <x:v>0</x:v>
      </x:c>
      <x:c r="N1197" s="12" t="n">
        <x:f>M1197-L1197</x:f>
        <x:v>0</x:v>
      </x:c>
      <x:c r="O1197" s="3" t="str">
        <x:v>Anexo IX</x:v>
      </x:c>
    </x:row>
    <x:row r="1198" ht="34" customHeight="1">
      <x:c r="A1198" s="3" t="str">
        <x:v>Julho</x:v>
      </x:c>
      <x:c r="B1198" s="3" t="str">
        <x:v>O&amp;M</x:v>
      </x:c>
      <x:c r="C1198" s="3" t="str">
        <x:v>PRODUÇÃO</x:v>
      </x:c>
      <x:c r="D1198" s="3" t="str">
        <x:v>5030000071</x:v>
      </x:c>
      <x:c r="E1198" s="9" t="str">
        <x:v>TURMA LV INST POSTE BCO CAPACITOR LV</x:v>
      </x:c>
      <x:c r="F1198" s="3" t="str">
        <x:v>UNIDADE</x:v>
      </x:c>
      <x:c r="G1198" s="10" t="n">
        <x:v>0</x:v>
      </x:c>
      <x:c r="H1198" s="10" t="str">
        <x:f>IF(G1198="","",G1198/12)</x:f>
      </x:c>
      <x:c r="I1198" s="10" t="n">
        <x:v>0</x:v>
      </x:c>
      <x:c r="J1198" s="10" t="str">
        <x:f>IF(H1198="","",I1198-H1198)</x:f>
      </x:c>
      <x:c r="K1198" s="11" t="str">
        <x:f>IF(H1198&gt;0,I1198/H1198,"")</x:f>
      </x:c>
      <x:c r="L1198" s="12" t="n">
        <x:v>0</x:v>
      </x:c>
      <x:c r="M1198" s="12" t="n">
        <x:v>0</x:v>
      </x:c>
      <x:c r="N1198" s="12" t="n">
        <x:f>M1198-L1198</x:f>
        <x:v>0</x:v>
      </x:c>
      <x:c r="O1198" s="3" t="str">
        <x:v>Anexo IX</x:v>
      </x:c>
    </x:row>
    <x:row r="1199" ht="34" customHeight="1">
      <x:c r="A1199" s="3" t="str">
        <x:v>Julho</x:v>
      </x:c>
      <x:c r="B1199" s="3" t="str">
        <x:v>O&amp;M</x:v>
      </x:c>
      <x:c r="C1199" s="3" t="str">
        <x:v>PRODUÇÃO</x:v>
      </x:c>
      <x:c r="D1199" s="3" t="str">
        <x:v>5030000072</x:v>
      </x:c>
      <x:c r="E1199" s="9" t="str">
        <x:v>TURMA LV RET POSTE BCO CAPACITOR LV</x:v>
      </x:c>
      <x:c r="F1199" s="3" t="str">
        <x:v>UNIDADE</x:v>
      </x:c>
      <x:c r="G1199" s="10" t="n">
        <x:v>0</x:v>
      </x:c>
      <x:c r="H1199" s="10" t="str">
        <x:f>IF(G1199="","",G1199/12)</x:f>
      </x:c>
      <x:c r="I1199" s="10" t="n">
        <x:v>0</x:v>
      </x:c>
      <x:c r="J1199" s="10" t="str">
        <x:f>IF(H1199="","",I1199-H1199)</x:f>
      </x:c>
      <x:c r="K1199" s="11" t="str">
        <x:f>IF(H1199&gt;0,I1199/H1199,"")</x:f>
      </x:c>
      <x:c r="L1199" s="12" t="n">
        <x:v>0</x:v>
      </x:c>
      <x:c r="M1199" s="12" t="n">
        <x:v>0</x:v>
      </x:c>
      <x:c r="N1199" s="12" t="n">
        <x:f>M1199-L1199</x:f>
        <x:v>0</x:v>
      </x:c>
      <x:c r="O1199" s="3" t="str">
        <x:v>Anexo IX</x:v>
      </x:c>
    </x:row>
    <x:row r="1200" ht="34" customHeight="1">
      <x:c r="A1200" s="3" t="str">
        <x:v>Julho</x:v>
      </x:c>
      <x:c r="B1200" s="3" t="str">
        <x:v>O&amp;M</x:v>
      </x:c>
      <x:c r="C1200" s="3" t="str">
        <x:v>PRODUÇÃO</x:v>
      </x:c>
      <x:c r="D1200" s="3" t="str">
        <x:v>5030000073</x:v>
      </x:c>
      <x:c r="E1200" s="9" t="str">
        <x:v>TURMA LV INST POSTE TRAFO LV</x:v>
      </x:c>
      <x:c r="F1200" s="3" t="str">
        <x:v>UNIDADE</x:v>
      </x:c>
      <x:c r="G1200" s="10" t="n">
        <x:v>0</x:v>
      </x:c>
      <x:c r="H1200" s="10" t="str">
        <x:f>IF(G1200="","",G1200/12)</x:f>
      </x:c>
      <x:c r="I1200" s="10" t="n">
        <x:v>4</x:v>
      </x:c>
      <x:c r="J1200" s="10" t="str">
        <x:f>IF(H1200="","",I1200-H1200)</x:f>
      </x:c>
      <x:c r="K1200" s="11" t="str">
        <x:f>IF(H1200&gt;0,I1200/H1200,"")</x:f>
      </x:c>
      <x:c r="L1200" s="12" t="n">
        <x:v>0</x:v>
      </x:c>
      <x:c r="M1200" s="12" t="n">
        <x:v>5075.64</x:v>
      </x:c>
      <x:c r="N1200" s="12" t="n">
        <x:f>M1200-L1200</x:f>
        <x:v>5075.64</x:v>
      </x:c>
      <x:c r="O1200" s="3" t="str">
        <x:v>Anexo IX</x:v>
      </x:c>
    </x:row>
    <x:row r="1201" ht="34" customHeight="1">
      <x:c r="A1201" s="3" t="str">
        <x:v>Julho</x:v>
      </x:c>
      <x:c r="B1201" s="3" t="str">
        <x:v>O&amp;M</x:v>
      </x:c>
      <x:c r="C1201" s="3" t="str">
        <x:v>PRODUÇÃO</x:v>
      </x:c>
      <x:c r="D1201" s="3" t="str">
        <x:v>5030000074</x:v>
      </x:c>
      <x:c r="E1201" s="9" t="str">
        <x:v>TURMA LV RET POSTE TRAFO LV</x:v>
      </x:c>
      <x:c r="F1201" s="3" t="str">
        <x:v>UNIDADE</x:v>
      </x:c>
      <x:c r="G1201" s="10" t="n">
        <x:v>0</x:v>
      </x:c>
      <x:c r="H1201" s="10" t="str">
        <x:f>IF(G1201="","",G1201/12)</x:f>
      </x:c>
      <x:c r="I1201" s="10" t="n">
        <x:v>1</x:v>
      </x:c>
      <x:c r="J1201" s="10" t="str">
        <x:f>IF(H1201="","",I1201-H1201)</x:f>
      </x:c>
      <x:c r="K1201" s="11" t="str">
        <x:f>IF(H1201&gt;0,I1201/H1201,"")</x:f>
      </x:c>
      <x:c r="L1201" s="12" t="n">
        <x:v>0</x:v>
      </x:c>
      <x:c r="M1201" s="12" t="n">
        <x:v>1087.66</x:v>
      </x:c>
      <x:c r="N1201" s="12" t="n">
        <x:f>M1201-L1201</x:f>
        <x:v>1087.66</x:v>
      </x:c>
      <x:c r="O1201" s="3" t="str">
        <x:v>Anexo IX</x:v>
      </x:c>
    </x:row>
    <x:row r="1202" ht="34" customHeight="1">
      <x:c r="A1202" s="3" t="str">
        <x:v>Julho</x:v>
      </x:c>
      <x:c r="B1202" s="3" t="str">
        <x:v>O&amp;M</x:v>
      </x:c>
      <x:c r="C1202" s="3" t="str">
        <x:v>PRODUÇÃO</x:v>
      </x:c>
      <x:c r="D1202" s="3" t="str">
        <x:v>5030000075</x:v>
      </x:c>
      <x:c r="E1202" s="9" t="str">
        <x:v>INST ESTAI AEREO LV</x:v>
      </x:c>
      <x:c r="F1202" s="3" t="str">
        <x:v>UNIDADE</x:v>
      </x:c>
      <x:c r="G1202" s="10" t="n">
        <x:v>0</x:v>
      </x:c>
      <x:c r="H1202" s="10" t="str">
        <x:f>IF(G1202="","",G1202/12)</x:f>
      </x:c>
      <x:c r="I1202" s="10" t="n">
        <x:v>0</x:v>
      </x:c>
      <x:c r="J1202" s="10" t="str">
        <x:f>IF(H1202="","",I1202-H1202)</x:f>
      </x:c>
      <x:c r="K1202" s="11" t="str">
        <x:f>IF(H1202&gt;0,I1202/H1202,"")</x:f>
      </x:c>
      <x:c r="L1202" s="12" t="n">
        <x:v>0</x:v>
      </x:c>
      <x:c r="M1202" s="12" t="n">
        <x:v>0</x:v>
      </x:c>
      <x:c r="N1202" s="12" t="n">
        <x:f>M1202-L1202</x:f>
        <x:v>0</x:v>
      </x:c>
      <x:c r="O1202" s="3" t="str">
        <x:v>Anexo IX</x:v>
      </x:c>
    </x:row>
    <x:row r="1203" ht="34" customHeight="1">
      <x:c r="A1203" s="3" t="str">
        <x:v>Julho</x:v>
      </x:c>
      <x:c r="B1203" s="3" t="str">
        <x:v>O&amp;M</x:v>
      </x:c>
      <x:c r="C1203" s="3" t="str">
        <x:v>PRODUÇÃO</x:v>
      </x:c>
      <x:c r="D1203" s="3" t="str">
        <x:v>5030000076</x:v>
      </x:c>
      <x:c r="E1203" s="9" t="str">
        <x:v>RET ESTAI AEREO LV</x:v>
      </x:c>
      <x:c r="F1203" s="3" t="str">
        <x:v>UNIDADE</x:v>
      </x:c>
      <x:c r="G1203" s="10" t="n">
        <x:v>0</x:v>
      </x:c>
      <x:c r="H1203" s="10" t="str">
        <x:f>IF(G1203="","",G1203/12)</x:f>
      </x:c>
      <x:c r="I1203" s="10" t="n">
        <x:v>0</x:v>
      </x:c>
      <x:c r="J1203" s="10" t="str">
        <x:f>IF(H1203="","",I1203-H1203)</x:f>
      </x:c>
      <x:c r="K1203" s="11" t="str">
        <x:f>IF(H1203&gt;0,I1203/H1203,"")</x:f>
      </x:c>
      <x:c r="L1203" s="12" t="n">
        <x:v>0</x:v>
      </x:c>
      <x:c r="M1203" s="12" t="n">
        <x:v>0</x:v>
      </x:c>
      <x:c r="N1203" s="12" t="n">
        <x:f>M1203-L1203</x:f>
        <x:v>0</x:v>
      </x:c>
      <x:c r="O1203" s="3" t="str">
        <x:v>Anexo IX</x:v>
      </x:c>
    </x:row>
    <x:row r="1204" ht="34" customHeight="1">
      <x:c r="A1204" s="3" t="str">
        <x:v>Julho</x:v>
      </x:c>
      <x:c r="B1204" s="3" t="str">
        <x:v>O&amp;M</x:v>
      </x:c>
      <x:c r="C1204" s="3" t="str">
        <x:v>PRODUÇÃO</x:v>
      </x:c>
      <x:c r="D1204" s="3" t="str">
        <x:v>5030000077</x:v>
      </x:c>
      <x:c r="E1204" s="9" t="str">
        <x:v>TENSIONAR ESTAI LV</x:v>
      </x:c>
      <x:c r="F1204" s="3" t="str">
        <x:v>UNIDADE</x:v>
      </x:c>
      <x:c r="G1204" s="10" t="n">
        <x:v>0</x:v>
      </x:c>
      <x:c r="H1204" s="10" t="str">
        <x:f>IF(G1204="","",G1204/12)</x:f>
      </x:c>
      <x:c r="I1204" s="10" t="n">
        <x:v>1</x:v>
      </x:c>
      <x:c r="J1204" s="10" t="str">
        <x:f>IF(H1204="","",I1204-H1204)</x:f>
      </x:c>
      <x:c r="K1204" s="11" t="str">
        <x:f>IF(H1204&gt;0,I1204/H1204,"")</x:f>
      </x:c>
      <x:c r="L1204" s="12" t="n">
        <x:v>0</x:v>
      </x:c>
      <x:c r="M1204" s="12" t="n">
        <x:v>447.22</x:v>
      </x:c>
      <x:c r="N1204" s="12" t="n">
        <x:f>M1204-L1204</x:f>
        <x:v>447.22</x:v>
      </x:c>
      <x:c r="O1204" s="3" t="str">
        <x:v>Anexo IX</x:v>
      </x:c>
    </x:row>
    <x:row r="1205" ht="34" customHeight="1">
      <x:c r="A1205" s="3" t="str">
        <x:v>Julho</x:v>
      </x:c>
      <x:c r="B1205" s="3" t="str">
        <x:v>O&amp;M</x:v>
      </x:c>
      <x:c r="C1205" s="3" t="str">
        <x:v>PRODUÇÃO</x:v>
      </x:c>
      <x:c r="D1205" s="3" t="str">
        <x:v>5032000198</x:v>
      </x:c>
      <x:c r="E1205" s="9" t="str">
        <x:v>INST COND NU COBRE &gt; 50MM² LV</x:v>
      </x:c>
      <x:c r="F1205" s="3" t="str">
        <x:v>METRO</x:v>
      </x:c>
      <x:c r="G1205" s="10" t="n">
        <x:v>0</x:v>
      </x:c>
      <x:c r="H1205" s="10" t="str">
        <x:f>IF(G1205="","",G1205/12)</x:f>
      </x:c>
      <x:c r="I1205" s="10" t="n">
        <x:v>0</x:v>
      </x:c>
      <x:c r="J1205" s="10" t="str">
        <x:f>IF(H1205="","",I1205-H1205)</x:f>
      </x:c>
      <x:c r="K1205" s="11" t="str">
        <x:f>IF(H1205&gt;0,I1205/H1205,"")</x:f>
      </x:c>
      <x:c r="L1205" s="12" t="n">
        <x:v>0</x:v>
      </x:c>
      <x:c r="M1205" s="12" t="n">
        <x:v>0</x:v>
      </x:c>
      <x:c r="N1205" s="12" t="n">
        <x:f>M1205-L1205</x:f>
        <x:v>0</x:v>
      </x:c>
      <x:c r="O1205" s="3" t="str">
        <x:v>Anexo IX</x:v>
      </x:c>
    </x:row>
    <x:row r="1206" ht="34" customHeight="1">
      <x:c r="A1206" s="3" t="str">
        <x:v>Julho</x:v>
      </x:c>
      <x:c r="B1206" s="3" t="str">
        <x:v>O&amp;M</x:v>
      </x:c>
      <x:c r="C1206" s="3" t="str">
        <x:v>PRODUÇÃO</x:v>
      </x:c>
      <x:c r="D1206" s="3" t="str">
        <x:v>5032000199</x:v>
      </x:c>
      <x:c r="E1206" s="9" t="str">
        <x:v>RET COND NU COBRE &gt; 50MM² LV</x:v>
      </x:c>
      <x:c r="F1206" s="3" t="str">
        <x:v>METRO</x:v>
      </x:c>
      <x:c r="G1206" s="10" t="n">
        <x:v>0</x:v>
      </x:c>
      <x:c r="H1206" s="10" t="str">
        <x:f>IF(G1206="","",G1206/12)</x:f>
      </x:c>
      <x:c r="I1206" s="10" t="n">
        <x:v>0</x:v>
      </x:c>
      <x:c r="J1206" s="10" t="str">
        <x:f>IF(H1206="","",I1206-H1206)</x:f>
      </x:c>
      <x:c r="K1206" s="11" t="str">
        <x:f>IF(H1206&gt;0,I1206/H1206,"")</x:f>
      </x:c>
      <x:c r="L1206" s="12" t="n">
        <x:v>0</x:v>
      </x:c>
      <x:c r="M1206" s="12" t="n">
        <x:v>0</x:v>
      </x:c>
      <x:c r="N1206" s="12" t="n">
        <x:f>M1206-L1206</x:f>
        <x:v>0</x:v>
      </x:c>
      <x:c r="O1206" s="3" t="str">
        <x:v>Anexo IX</x:v>
      </x:c>
    </x:row>
    <x:row r="1207" ht="34" customHeight="1">
      <x:c r="A1207" s="3" t="str">
        <x:v>Julho</x:v>
      </x:c>
      <x:c r="B1207" s="3" t="str">
        <x:v>O&amp;M</x:v>
      </x:c>
      <x:c r="C1207" s="3" t="str">
        <x:v>PRODUÇÃO</x:v>
      </x:c>
      <x:c r="D1207" s="3" t="str">
        <x:v>5032000200</x:v>
      </x:c>
      <x:c r="E1207" s="9" t="str">
        <x:v>INST COND NU COBRE &lt;= 50MM² LV</x:v>
      </x:c>
      <x:c r="F1207" s="3" t="str">
        <x:v>METRO</x:v>
      </x:c>
      <x:c r="G1207" s="10" t="n">
        <x:v>0</x:v>
      </x:c>
      <x:c r="H1207" s="10" t="str">
        <x:f>IF(G1207="","",G1207/12)</x:f>
      </x:c>
      <x:c r="I1207" s="10" t="n">
        <x:v>0</x:v>
      </x:c>
      <x:c r="J1207" s="10" t="str">
        <x:f>IF(H1207="","",I1207-H1207)</x:f>
      </x:c>
      <x:c r="K1207" s="11" t="str">
        <x:f>IF(H1207&gt;0,I1207/H1207,"")</x:f>
      </x:c>
      <x:c r="L1207" s="12" t="n">
        <x:v>0</x:v>
      </x:c>
      <x:c r="M1207" s="12" t="n">
        <x:v>0</x:v>
      </x:c>
      <x:c r="N1207" s="12" t="n">
        <x:f>M1207-L1207</x:f>
        <x:v>0</x:v>
      </x:c>
      <x:c r="O1207" s="3" t="str">
        <x:v>Anexo IX</x:v>
      </x:c>
    </x:row>
    <x:row r="1208" ht="34" customHeight="1">
      <x:c r="A1208" s="3" t="str">
        <x:v>Julho</x:v>
      </x:c>
      <x:c r="B1208" s="3" t="str">
        <x:v>O&amp;M</x:v>
      </x:c>
      <x:c r="C1208" s="3" t="str">
        <x:v>PRODUÇÃO</x:v>
      </x:c>
      <x:c r="D1208" s="3" t="str">
        <x:v>5032000201</x:v>
      </x:c>
      <x:c r="E1208" s="9" t="str">
        <x:v>RET COND NU COBRE &lt;= 50MM² LV</x:v>
      </x:c>
      <x:c r="F1208" s="3" t="str">
        <x:v>METRO</x:v>
      </x:c>
      <x:c r="G1208" s="10" t="n">
        <x:v>0</x:v>
      </x:c>
      <x:c r="H1208" s="10" t="str">
        <x:f>IF(G1208="","",G1208/12)</x:f>
      </x:c>
      <x:c r="I1208" s="10" t="n">
        <x:v>0</x:v>
      </x:c>
      <x:c r="J1208" s="10" t="str">
        <x:f>IF(H1208="","",I1208-H1208)</x:f>
      </x:c>
      <x:c r="K1208" s="11" t="str">
        <x:f>IF(H1208&gt;0,I1208/H1208,"")</x:f>
      </x:c>
      <x:c r="L1208" s="12" t="n">
        <x:v>0</x:v>
      </x:c>
      <x:c r="M1208" s="12" t="n">
        <x:v>0</x:v>
      </x:c>
      <x:c r="N1208" s="12" t="n">
        <x:f>M1208-L1208</x:f>
        <x:v>0</x:v>
      </x:c>
      <x:c r="O1208" s="3" t="str">
        <x:v>Anexo IX</x:v>
      </x:c>
    </x:row>
    <x:row r="1209" ht="34" customHeight="1">
      <x:c r="A1209" s="3" t="str">
        <x:v>Julho</x:v>
      </x:c>
      <x:c r="B1209" s="3" t="str">
        <x:v>O&amp;M</x:v>
      </x:c>
      <x:c r="C1209" s="3" t="str">
        <x:v>PRODUÇÃO</x:v>
      </x:c>
      <x:c r="D1209" s="3" t="str">
        <x:v>5032000202</x:v>
      </x:c>
      <x:c r="E1209" s="9" t="str">
        <x:v>INST COND NU ALUMINIO &gt; 1/0 LV</x:v>
      </x:c>
      <x:c r="F1209" s="3" t="str">
        <x:v>METRO</x:v>
      </x:c>
      <x:c r="G1209" s="10" t="n">
        <x:v>0</x:v>
      </x:c>
      <x:c r="H1209" s="10" t="str">
        <x:f>IF(G1209="","",G1209/12)</x:f>
      </x:c>
      <x:c r="I1209" s="10" t="n">
        <x:v>0</x:v>
      </x:c>
      <x:c r="J1209" s="10" t="str">
        <x:f>IF(H1209="","",I1209-H1209)</x:f>
      </x:c>
      <x:c r="K1209" s="11" t="str">
        <x:f>IF(H1209&gt;0,I1209/H1209,"")</x:f>
      </x:c>
      <x:c r="L1209" s="12" t="n">
        <x:v>0</x:v>
      </x:c>
      <x:c r="M1209" s="12" t="n">
        <x:v>0</x:v>
      </x:c>
      <x:c r="N1209" s="12" t="n">
        <x:f>M1209-L1209</x:f>
        <x:v>0</x:v>
      </x:c>
      <x:c r="O1209" s="3" t="str">
        <x:v>Anexo IX</x:v>
      </x:c>
    </x:row>
    <x:row r="1210" ht="34" customHeight="1">
      <x:c r="A1210" s="3" t="str">
        <x:v>Julho</x:v>
      </x:c>
      <x:c r="B1210" s="3" t="str">
        <x:v>O&amp;M</x:v>
      </x:c>
      <x:c r="C1210" s="3" t="str">
        <x:v>PRODUÇÃO</x:v>
      </x:c>
      <x:c r="D1210" s="3" t="str">
        <x:v>5032000203</x:v>
      </x:c>
      <x:c r="E1210" s="9" t="str">
        <x:v>RET COND NU ALUMINIO &gt; 1/0 LV</x:v>
      </x:c>
      <x:c r="F1210" s="3" t="str">
        <x:v>METRO</x:v>
      </x:c>
      <x:c r="G1210" s="10" t="n">
        <x:v>0</x:v>
      </x:c>
      <x:c r="H1210" s="10" t="str">
        <x:f>IF(G1210="","",G1210/12)</x:f>
      </x:c>
      <x:c r="I1210" s="10" t="n">
        <x:v>0</x:v>
      </x:c>
      <x:c r="J1210" s="10" t="str">
        <x:f>IF(H1210="","",I1210-H1210)</x:f>
      </x:c>
      <x:c r="K1210" s="11" t="str">
        <x:f>IF(H1210&gt;0,I1210/H1210,"")</x:f>
      </x:c>
      <x:c r="L1210" s="12" t="n">
        <x:v>0</x:v>
      </x:c>
      <x:c r="M1210" s="12" t="n">
        <x:v>0</x:v>
      </x:c>
      <x:c r="N1210" s="12" t="n">
        <x:f>M1210-L1210</x:f>
        <x:v>0</x:v>
      </x:c>
      <x:c r="O1210" s="3" t="str">
        <x:v>Anexo IX</x:v>
      </x:c>
    </x:row>
    <x:row r="1211" ht="34" customHeight="1">
      <x:c r="A1211" s="3" t="str">
        <x:v>Julho</x:v>
      </x:c>
      <x:c r="B1211" s="3" t="str">
        <x:v>O&amp;M</x:v>
      </x:c>
      <x:c r="C1211" s="3" t="str">
        <x:v>PRODUÇÃO</x:v>
      </x:c>
      <x:c r="D1211" s="3" t="str">
        <x:v>5032000204</x:v>
      </x:c>
      <x:c r="E1211" s="9" t="str">
        <x:v>INST COND NU ALUMINIO &lt;= 1/0 LV</x:v>
      </x:c>
      <x:c r="F1211" s="3" t="str">
        <x:v>METRO</x:v>
      </x:c>
      <x:c r="G1211" s="10" t="n">
        <x:v>0</x:v>
      </x:c>
      <x:c r="H1211" s="10" t="str">
        <x:f>IF(G1211="","",G1211/12)</x:f>
      </x:c>
      <x:c r="I1211" s="10" t="n">
        <x:v>15</x:v>
      </x:c>
      <x:c r="J1211" s="10" t="str">
        <x:f>IF(H1211="","",I1211-H1211)</x:f>
      </x:c>
      <x:c r="K1211" s="11" t="str">
        <x:f>IF(H1211&gt;0,I1211/H1211,"")</x:f>
      </x:c>
      <x:c r="L1211" s="12" t="n">
        <x:v>0</x:v>
      </x:c>
      <x:c r="M1211" s="12" t="n">
        <x:v>137.1</x:v>
      </x:c>
      <x:c r="N1211" s="12" t="n">
        <x:f>M1211-L1211</x:f>
        <x:v>137.1</x:v>
      </x:c>
      <x:c r="O1211" s="3" t="str">
        <x:v>Anexo IX</x:v>
      </x:c>
    </x:row>
    <x:row r="1212" ht="34" customHeight="1">
      <x:c r="A1212" s="3" t="str">
        <x:v>Julho</x:v>
      </x:c>
      <x:c r="B1212" s="3" t="str">
        <x:v>O&amp;M</x:v>
      </x:c>
      <x:c r="C1212" s="3" t="str">
        <x:v>PRODUÇÃO</x:v>
      </x:c>
      <x:c r="D1212" s="3" t="str">
        <x:v>5032000205</x:v>
      </x:c>
      <x:c r="E1212" s="9" t="str">
        <x:v>RET COND NU ALUMINIO &lt;= 1/0 LV</x:v>
      </x:c>
      <x:c r="F1212" s="3" t="str">
        <x:v>METRO</x:v>
      </x:c>
      <x:c r="G1212" s="10" t="n">
        <x:v>0</x:v>
      </x:c>
      <x:c r="H1212" s="10" t="str">
        <x:f>IF(G1212="","",G1212/12)</x:f>
      </x:c>
      <x:c r="I1212" s="10" t="n">
        <x:v>0</x:v>
      </x:c>
      <x:c r="J1212" s="10" t="str">
        <x:f>IF(H1212="","",I1212-H1212)</x:f>
      </x:c>
      <x:c r="K1212" s="11" t="str">
        <x:f>IF(H1212&gt;0,I1212/H1212,"")</x:f>
      </x:c>
      <x:c r="L1212" s="12" t="n">
        <x:v>0</x:v>
      </x:c>
      <x:c r="M1212" s="12" t="n">
        <x:v>0</x:v>
      </x:c>
      <x:c r="N1212" s="12" t="n">
        <x:f>M1212-L1212</x:f>
        <x:v>0</x:v>
      </x:c>
      <x:c r="O1212" s="3" t="str">
        <x:v>Anexo IX</x:v>
      </x:c>
    </x:row>
    <x:row r="1213" ht="34" customHeight="1">
      <x:c r="A1213" s="3" t="str">
        <x:v>Julho</x:v>
      </x:c>
      <x:c r="B1213" s="3" t="str">
        <x:v>O&amp;M</x:v>
      </x:c>
      <x:c r="C1213" s="3" t="str">
        <x:v>PRODUÇÃO</x:v>
      </x:c>
      <x:c r="D1213" s="3" t="str">
        <x:v>5032000210</x:v>
      </x:c>
      <x:c r="E1213" s="9" t="str">
        <x:v>INST JUMPER EM CONDUTOR LV</x:v>
      </x:c>
      <x:c r="F1213" s="3" t="str">
        <x:v>UNIDADE</x:v>
      </x:c>
      <x:c r="G1213" s="10" t="n">
        <x:v>0</x:v>
      </x:c>
      <x:c r="H1213" s="10" t="str">
        <x:f>IF(G1213="","",G1213/12)</x:f>
      </x:c>
      <x:c r="I1213" s="10" t="n">
        <x:v>1</x:v>
      </x:c>
      <x:c r="J1213" s="10" t="str">
        <x:f>IF(H1213="","",I1213-H1213)</x:f>
      </x:c>
      <x:c r="K1213" s="11" t="str">
        <x:f>IF(H1213&gt;0,I1213/H1213,"")</x:f>
      </x:c>
      <x:c r="L1213" s="12" t="n">
        <x:v>0</x:v>
      </x:c>
      <x:c r="M1213" s="12" t="n">
        <x:v>434.33</x:v>
      </x:c>
      <x:c r="N1213" s="12" t="n">
        <x:f>M1213-L1213</x:f>
        <x:v>434.33</x:v>
      </x:c>
      <x:c r="O1213" s="3" t="str">
        <x:v>Anexo IX</x:v>
      </x:c>
    </x:row>
    <x:row r="1214" ht="34" customHeight="1">
      <x:c r="A1214" s="3" t="str">
        <x:v>Julho</x:v>
      </x:c>
      <x:c r="B1214" s="3" t="str">
        <x:v>O&amp;M</x:v>
      </x:c>
      <x:c r="C1214" s="3" t="str">
        <x:v>PRODUÇÃO</x:v>
      </x:c>
      <x:c r="D1214" s="3" t="str">
        <x:v>5032000211</x:v>
      </x:c>
      <x:c r="E1214" s="9" t="str">
        <x:v>RET JUMPER EM CONDUTOR LV</x:v>
      </x:c>
      <x:c r="F1214" s="3" t="str">
        <x:v>UNIDADE</x:v>
      </x:c>
      <x:c r="G1214" s="10" t="n">
        <x:v>0</x:v>
      </x:c>
      <x:c r="H1214" s="10" t="str">
        <x:f>IF(G1214="","",G1214/12)</x:f>
      </x:c>
      <x:c r="I1214" s="10" t="n">
        <x:v>2</x:v>
      </x:c>
      <x:c r="J1214" s="10" t="str">
        <x:f>IF(H1214="","",I1214-H1214)</x:f>
      </x:c>
      <x:c r="K1214" s="11" t="str">
        <x:f>IF(H1214&gt;0,I1214/H1214,"")</x:f>
      </x:c>
      <x:c r="L1214" s="12" t="n">
        <x:v>0</x:v>
      </x:c>
      <x:c r="M1214" s="12" t="n">
        <x:v>608</x:v>
      </x:c>
      <x:c r="N1214" s="12" t="n">
        <x:f>M1214-L1214</x:f>
        <x:v>608</x:v>
      </x:c>
      <x:c r="O1214" s="3" t="str">
        <x:v>Anexo IX</x:v>
      </x:c>
    </x:row>
    <x:row r="1215" ht="34" customHeight="1">
      <x:c r="A1215" s="3" t="str">
        <x:v>Julho</x:v>
      </x:c>
      <x:c r="B1215" s="3" t="str">
        <x:v>O&amp;M</x:v>
      </x:c>
      <x:c r="C1215" s="3" t="str">
        <x:v>PRODUÇÃO</x:v>
      </x:c>
      <x:c r="D1215" s="3" t="str">
        <x:v>5032000212</x:v>
      </x:c>
      <x:c r="E1215" s="9" t="str">
        <x:v>INST PASSAGEM DE NEUTRO LV</x:v>
      </x:c>
      <x:c r="F1215" s="3" t="str">
        <x:v>UNIDADE</x:v>
      </x:c>
      <x:c r="G1215" s="10" t="n">
        <x:v>0</x:v>
      </x:c>
      <x:c r="H1215" s="10" t="str">
        <x:f>IF(G1215="","",G1215/12)</x:f>
      </x:c>
      <x:c r="I1215" s="10" t="n">
        <x:v>0</x:v>
      </x:c>
      <x:c r="J1215" s="10" t="str">
        <x:f>IF(H1215="","",I1215-H1215)</x:f>
      </x:c>
      <x:c r="K1215" s="11" t="str">
        <x:f>IF(H1215&gt;0,I1215/H1215,"")</x:f>
      </x:c>
      <x:c r="L1215" s="12" t="n">
        <x:v>0</x:v>
      </x:c>
      <x:c r="M1215" s="12" t="n">
        <x:v>0</x:v>
      </x:c>
      <x:c r="N1215" s="12" t="n">
        <x:f>M1215-L1215</x:f>
        <x:v>0</x:v>
      </x:c>
      <x:c r="O1215" s="3" t="str">
        <x:v>Anexo IX</x:v>
      </x:c>
    </x:row>
    <x:row r="1216" ht="34" customHeight="1">
      <x:c r="A1216" s="3" t="str">
        <x:v>Julho</x:v>
      </x:c>
      <x:c r="B1216" s="3" t="str">
        <x:v>O&amp;M</x:v>
      </x:c>
      <x:c r="C1216" s="3" t="str">
        <x:v>PRODUÇÃO</x:v>
      </x:c>
      <x:c r="D1216" s="3" t="str">
        <x:v>5032000213</x:v>
      </x:c>
      <x:c r="E1216" s="9" t="str">
        <x:v>RET PASSAGEM DE NEUTRO LV</x:v>
      </x:c>
      <x:c r="F1216" s="3" t="str">
        <x:v>UNIDADE</x:v>
      </x:c>
      <x:c r="G1216" s="10" t="n">
        <x:v>0</x:v>
      </x:c>
      <x:c r="H1216" s="10" t="str">
        <x:f>IF(G1216="","",G1216/12)</x:f>
      </x:c>
      <x:c r="I1216" s="10" t="n">
        <x:v>0</x:v>
      </x:c>
      <x:c r="J1216" s="10" t="str">
        <x:f>IF(H1216="","",I1216-H1216)</x:f>
      </x:c>
      <x:c r="K1216" s="11" t="str">
        <x:f>IF(H1216&gt;0,I1216/H1216,"")</x:f>
      </x:c>
      <x:c r="L1216" s="12" t="n">
        <x:v>0</x:v>
      </x:c>
      <x:c r="M1216" s="12" t="n">
        <x:v>0</x:v>
      </x:c>
      <x:c r="N1216" s="12" t="n">
        <x:f>M1216-L1216</x:f>
        <x:v>0</x:v>
      </x:c>
      <x:c r="O1216" s="3" t="str">
        <x:v>Anexo IX</x:v>
      </x:c>
    </x:row>
    <x:row r="1217" ht="34" customHeight="1">
      <x:c r="A1217" s="3" t="str">
        <x:v>Julho</x:v>
      </x:c>
      <x:c r="B1217" s="3" t="str">
        <x:v>O&amp;M</x:v>
      </x:c>
      <x:c r="C1217" s="3" t="str">
        <x:v>PRODUÇÃO</x:v>
      </x:c>
      <x:c r="D1217" s="3" t="str">
        <x:v>5025300405</x:v>
      </x:c>
      <x:c r="E1217" s="9" t="str">
        <x:v>INST ESPACADOR/AFASTADOR REDE PRI/SEC LV</x:v>
      </x:c>
      <x:c r="F1217" s="3" t="str">
        <x:v>CONJUNTO</x:v>
      </x:c>
      <x:c r="G1217" s="10" t="n">
        <x:v>0</x:v>
      </x:c>
      <x:c r="H1217" s="10" t="str">
        <x:f>IF(G1217="","",G1217/12)</x:f>
      </x:c>
      <x:c r="I1217" s="10" t="n">
        <x:v>9</x:v>
      </x:c>
      <x:c r="J1217" s="10" t="str">
        <x:f>IF(H1217="","",I1217-H1217)</x:f>
      </x:c>
      <x:c r="K1217" s="11" t="str">
        <x:f>IF(H1217&gt;0,I1217/H1217,"")</x:f>
      </x:c>
      <x:c r="L1217" s="12" t="n">
        <x:v>0</x:v>
      </x:c>
      <x:c r="M1217" s="12" t="n">
        <x:v>1891.98</x:v>
      </x:c>
      <x:c r="N1217" s="12" t="n">
        <x:f>M1217-L1217</x:f>
        <x:v>1891.98</x:v>
      </x:c>
      <x:c r="O1217" s="3" t="str">
        <x:v>Anexo IX</x:v>
      </x:c>
    </x:row>
    <x:row r="1218" ht="34" customHeight="1">
      <x:c r="A1218" s="3" t="str">
        <x:v>Julho</x:v>
      </x:c>
      <x:c r="B1218" s="3" t="str">
        <x:v>O&amp;M</x:v>
      </x:c>
      <x:c r="C1218" s="3" t="str">
        <x:v>PRODUÇÃO</x:v>
      </x:c>
      <x:c r="D1218" s="3" t="str">
        <x:v>5025300402</x:v>
      </x:c>
      <x:c r="E1218" s="9" t="str">
        <x:v>RET ESPACADOR/AFASTADOR REDE PRI/SEC LV</x:v>
      </x:c>
      <x:c r="F1218" s="3" t="str">
        <x:v>CONJUNTO</x:v>
      </x:c>
      <x:c r="G1218" s="10" t="n">
        <x:v>0</x:v>
      </x:c>
      <x:c r="H1218" s="10" t="str">
        <x:f>IF(G1218="","",G1218/12)</x:f>
      </x:c>
      <x:c r="I1218" s="10" t="n">
        <x:v>4</x:v>
      </x:c>
      <x:c r="J1218" s="10" t="str">
        <x:f>IF(H1218="","",I1218-H1218)</x:f>
      </x:c>
      <x:c r="K1218" s="11" t="str">
        <x:f>IF(H1218&gt;0,I1218/H1218,"")</x:f>
      </x:c>
      <x:c r="L1218" s="12" t="n">
        <x:v>0</x:v>
      </x:c>
      <x:c r="M1218" s="12" t="n">
        <x:v>548.4</x:v>
      </x:c>
      <x:c r="N1218" s="12" t="n">
        <x:f>M1218-L1218</x:f>
        <x:v>548.4</x:v>
      </x:c>
      <x:c r="O1218" s="3" t="str">
        <x:v>Anexo IX</x:v>
      </x:c>
    </x:row>
    <x:row r="1219" ht="34" customHeight="1">
      <x:c r="A1219" s="3" t="str">
        <x:v>Julho</x:v>
      </x:c>
      <x:c r="B1219" s="3" t="str">
        <x:v>O&amp;M</x:v>
      </x:c>
      <x:c r="C1219" s="3" t="str">
        <x:v>PRODUÇÃO</x:v>
      </x:c>
      <x:c r="D1219" s="3" t="str">
        <x:v>5032000221</x:v>
      </x:c>
      <x:c r="E1219" s="9" t="str">
        <x:v>RETIRAR OBJETO ESTRANHO REDE LV</x:v>
      </x:c>
      <x:c r="F1219" s="3" t="str">
        <x:v>UNIDADE</x:v>
      </x:c>
      <x:c r="G1219" s="10" t="n">
        <x:v>0</x:v>
      </x:c>
      <x:c r="H1219" s="10" t="str">
        <x:f>IF(G1219="","",G1219/12)</x:f>
      </x:c>
      <x:c r="I1219" s="10" t="n">
        <x:v>8</x:v>
      </x:c>
      <x:c r="J1219" s="10" t="str">
        <x:f>IF(H1219="","",I1219-H1219)</x:f>
      </x:c>
      <x:c r="K1219" s="11" t="str">
        <x:f>IF(H1219&gt;0,I1219/H1219,"")</x:f>
      </x:c>
      <x:c r="L1219" s="12" t="n">
        <x:v>0</x:v>
      </x:c>
      <x:c r="M1219" s="12" t="n">
        <x:v>2184.08</x:v>
      </x:c>
      <x:c r="N1219" s="12" t="n">
        <x:f>M1219-L1219</x:f>
        <x:v>2184.08</x:v>
      </x:c>
      <x:c r="O1219" s="3" t="str">
        <x:v>Anexo IX</x:v>
      </x:c>
    </x:row>
    <x:row r="1220" ht="34" customHeight="1">
      <x:c r="A1220" s="3" t="str">
        <x:v>Julho</x:v>
      </x:c>
      <x:c r="B1220" s="3" t="str">
        <x:v>O&amp;M</x:v>
      </x:c>
      <x:c r="C1220" s="3" t="str">
        <x:v>PRODUÇÃO</x:v>
      </x:c>
      <x:c r="D1220" s="3" t="str">
        <x:v>5032000222</x:v>
      </x:c>
      <x:c r="E1220" s="9" t="str">
        <x:v>INST MUFLA RD CONDUTOR LV</x:v>
      </x:c>
      <x:c r="F1220" s="3" t="str">
        <x:v>UNIDADE</x:v>
      </x:c>
      <x:c r="G1220" s="10" t="n">
        <x:v>0</x:v>
      </x:c>
      <x:c r="H1220" s="10" t="str">
        <x:f>IF(G1220="","",G1220/12)</x:f>
      </x:c>
      <x:c r="I1220" s="10" t="n">
        <x:v>0</x:v>
      </x:c>
      <x:c r="J1220" s="10" t="str">
        <x:f>IF(H1220="","",I1220-H1220)</x:f>
      </x:c>
      <x:c r="K1220" s="11" t="str">
        <x:f>IF(H1220&gt;0,I1220/H1220,"")</x:f>
      </x:c>
      <x:c r="L1220" s="12" t="n">
        <x:v>0</x:v>
      </x:c>
      <x:c r="M1220" s="12" t="n">
        <x:v>0</x:v>
      </x:c>
      <x:c r="N1220" s="12" t="n">
        <x:f>M1220-L1220</x:f>
        <x:v>0</x:v>
      </x:c>
      <x:c r="O1220" s="3" t="str">
        <x:v>Anexo IX</x:v>
      </x:c>
    </x:row>
    <x:row r="1221" ht="34" customHeight="1">
      <x:c r="A1221" s="3" t="str">
        <x:v>Julho</x:v>
      </x:c>
      <x:c r="B1221" s="3" t="str">
        <x:v>O&amp;M</x:v>
      </x:c>
      <x:c r="C1221" s="3" t="str">
        <x:v>PRODUÇÃO</x:v>
      </x:c>
      <x:c r="D1221" s="3" t="str">
        <x:v>5032000223</x:v>
      </x:c>
      <x:c r="E1221" s="9" t="str">
        <x:v>RET MUFLA RD CONDUTOR LV</x:v>
      </x:c>
      <x:c r="F1221" s="3" t="str">
        <x:v>UNIDADE</x:v>
      </x:c>
      <x:c r="G1221" s="10" t="n">
        <x:v>0</x:v>
      </x:c>
      <x:c r="H1221" s="10" t="str">
        <x:f>IF(G1221="","",G1221/12)</x:f>
      </x:c>
      <x:c r="I1221" s="10" t="n">
        <x:v>0</x:v>
      </x:c>
      <x:c r="J1221" s="10" t="str">
        <x:f>IF(H1221="","",I1221-H1221)</x:f>
      </x:c>
      <x:c r="K1221" s="11" t="str">
        <x:f>IF(H1221&gt;0,I1221/H1221,"")</x:f>
      </x:c>
      <x:c r="L1221" s="12" t="n">
        <x:v>0</x:v>
      </x:c>
      <x:c r="M1221" s="12" t="n">
        <x:v>0</x:v>
      </x:c>
      <x:c r="N1221" s="12" t="n">
        <x:f>M1221-L1221</x:f>
        <x:v>0</x:v>
      </x:c>
      <x:c r="O1221" s="3" t="str">
        <x:v>Anexo IX</x:v>
      </x:c>
    </x:row>
    <x:row r="1222" ht="34" customHeight="1">
      <x:c r="A1222" s="3" t="str">
        <x:v>Julho</x:v>
      </x:c>
      <x:c r="B1222" s="3" t="str">
        <x:v>O&amp;M</x:v>
      </x:c>
      <x:c r="C1222" s="3" t="str">
        <x:v>PRODUÇÃO</x:v>
      </x:c>
      <x:c r="D1222" s="3" t="str">
        <x:v>5031200326</x:v>
      </x:c>
      <x:c r="E1222" s="9" t="str">
        <x:v>INST ESTR PRI 2/3F SUS/PAS SP S/CRUZ LV</x:v>
      </x:c>
      <x:c r="F1222" s="3" t="str">
        <x:v>UNIDADE</x:v>
      </x:c>
      <x:c r="G1222" s="10" t="n">
        <x:v>0</x:v>
      </x:c>
      <x:c r="H1222" s="10" t="str">
        <x:f>IF(G1222="","",G1222/12)</x:f>
      </x:c>
      <x:c r="I1222" s="10" t="n">
        <x:v>0</x:v>
      </x:c>
      <x:c r="J1222" s="10" t="str">
        <x:f>IF(H1222="","",I1222-H1222)</x:f>
      </x:c>
      <x:c r="K1222" s="11" t="str">
        <x:f>IF(H1222&gt;0,I1222/H1222,"")</x:f>
      </x:c>
      <x:c r="L1222" s="12" t="n">
        <x:v>0</x:v>
      </x:c>
      <x:c r="M1222" s="12" t="n">
        <x:v>0</x:v>
      </x:c>
      <x:c r="N1222" s="12" t="n">
        <x:f>M1222-L1222</x:f>
        <x:v>0</x:v>
      </x:c>
      <x:c r="O1222" s="3" t="str">
        <x:v>Anexo IX</x:v>
      </x:c>
    </x:row>
    <x:row r="1223" ht="34" customHeight="1">
      <x:c r="A1223" s="3" t="str">
        <x:v>Julho</x:v>
      </x:c>
      <x:c r="B1223" s="3" t="str">
        <x:v>O&amp;M</x:v>
      </x:c>
      <x:c r="C1223" s="3" t="str">
        <x:v>PRODUÇÃO</x:v>
      </x:c>
      <x:c r="D1223" s="3" t="str">
        <x:v>5031200328</x:v>
      </x:c>
      <x:c r="E1223" s="9" t="str">
        <x:v>INST ESTR PRI 2/3F ANC/AMA SP S/CRUZ LV</x:v>
      </x:c>
      <x:c r="F1223" s="3" t="str">
        <x:v>UNIDADE</x:v>
      </x:c>
      <x:c r="G1223" s="10" t="n">
        <x:v>0</x:v>
      </x:c>
      <x:c r="H1223" s="10" t="str">
        <x:f>IF(G1223="","",G1223/12)</x:f>
      </x:c>
      <x:c r="I1223" s="10" t="n">
        <x:v>0</x:v>
      </x:c>
      <x:c r="J1223" s="10" t="str">
        <x:f>IF(H1223="","",I1223-H1223)</x:f>
      </x:c>
      <x:c r="K1223" s="11" t="str">
        <x:f>IF(H1223&gt;0,I1223/H1223,"")</x:f>
      </x:c>
      <x:c r="L1223" s="12" t="n">
        <x:v>0</x:v>
      </x:c>
      <x:c r="M1223" s="12" t="n">
        <x:v>0</x:v>
      </x:c>
      <x:c r="N1223" s="12" t="n">
        <x:f>M1223-L1223</x:f>
        <x:v>0</x:v>
      </x:c>
      <x:c r="O1223" s="3" t="str">
        <x:v>Anexo IX</x:v>
      </x:c>
    </x:row>
    <x:row r="1224" ht="34" customHeight="1">
      <x:c r="A1224" s="3" t="str">
        <x:v>Julho</x:v>
      </x:c>
      <x:c r="B1224" s="3" t="str">
        <x:v>O&amp;M</x:v>
      </x:c>
      <x:c r="C1224" s="3" t="str">
        <x:v>PRODUÇÃO</x:v>
      </x:c>
      <x:c r="D1224" s="3" t="str">
        <x:v>5031200329</x:v>
      </x:c>
      <x:c r="E1224" s="9" t="str">
        <x:v>RET ESTR PRI 2/3F ANC/AMA SP S/CRUZ LV</x:v>
      </x:c>
      <x:c r="F1224" s="3" t="str">
        <x:v>UNIDADE</x:v>
      </x:c>
      <x:c r="G1224" s="10" t="n">
        <x:v>0</x:v>
      </x:c>
      <x:c r="H1224" s="10" t="str">
        <x:f>IF(G1224="","",G1224/12)</x:f>
      </x:c>
      <x:c r="I1224" s="10" t="n">
        <x:v>0</x:v>
      </x:c>
      <x:c r="J1224" s="10" t="str">
        <x:f>IF(H1224="","",I1224-H1224)</x:f>
      </x:c>
      <x:c r="K1224" s="11" t="str">
        <x:f>IF(H1224&gt;0,I1224/H1224,"")</x:f>
      </x:c>
      <x:c r="L1224" s="12" t="n">
        <x:v>0</x:v>
      </x:c>
      <x:c r="M1224" s="12" t="n">
        <x:v>0</x:v>
      </x:c>
      <x:c r="N1224" s="12" t="n">
        <x:f>M1224-L1224</x:f>
        <x:v>0</x:v>
      </x:c>
      <x:c r="O1224" s="3" t="str">
        <x:v>Anexo IX</x:v>
      </x:c>
    </x:row>
    <x:row r="1225" ht="34" customHeight="1">
      <x:c r="A1225" s="3" t="str">
        <x:v>Julho</x:v>
      </x:c>
      <x:c r="B1225" s="3" t="str">
        <x:v>O&amp;M</x:v>
      </x:c>
      <x:c r="C1225" s="3" t="str">
        <x:v>PRODUÇÃO</x:v>
      </x:c>
      <x:c r="D1225" s="3" t="str">
        <x:v>5031200330</x:v>
      </x:c>
      <x:c r="E1225" s="9" t="str">
        <x:v>INST ESTR PRI 2/3F ANC/AMA DP S/CRUZ LV</x:v>
      </x:c>
      <x:c r="F1225" s="3" t="str">
        <x:v>UNIDADE</x:v>
      </x:c>
      <x:c r="G1225" s="10" t="n">
        <x:v>0</x:v>
      </x:c>
      <x:c r="H1225" s="10" t="str">
        <x:f>IF(G1225="","",G1225/12)</x:f>
      </x:c>
      <x:c r="I1225" s="10" t="n">
        <x:v>0</x:v>
      </x:c>
      <x:c r="J1225" s="10" t="str">
        <x:f>IF(H1225="","",I1225-H1225)</x:f>
      </x:c>
      <x:c r="K1225" s="11" t="str">
        <x:f>IF(H1225&gt;0,I1225/H1225,"")</x:f>
      </x:c>
      <x:c r="L1225" s="12" t="n">
        <x:v>0</x:v>
      </x:c>
      <x:c r="M1225" s="12" t="n">
        <x:v>0</x:v>
      </x:c>
      <x:c r="N1225" s="12" t="n">
        <x:f>M1225-L1225</x:f>
        <x:v>0</x:v>
      </x:c>
      <x:c r="O1225" s="3" t="str">
        <x:v>Anexo IX</x:v>
      </x:c>
    </x:row>
    <x:row r="1226" ht="34" customHeight="1">
      <x:c r="A1226" s="3" t="str">
        <x:v>Julho</x:v>
      </x:c>
      <x:c r="B1226" s="3" t="str">
        <x:v>O&amp;M</x:v>
      </x:c>
      <x:c r="C1226" s="3" t="str">
        <x:v>PRODUÇÃO</x:v>
      </x:c>
      <x:c r="D1226" s="3" t="str">
        <x:v>5031200331</x:v>
      </x:c>
      <x:c r="E1226" s="9" t="str">
        <x:v>RET ESTR PRI 2/3F ANC/AMA DP S/CRUZ LV</x:v>
      </x:c>
      <x:c r="F1226" s="3" t="str">
        <x:v>UNIDADE</x:v>
      </x:c>
      <x:c r="G1226" s="10" t="n">
        <x:v>0</x:v>
      </x:c>
      <x:c r="H1226" s="10" t="str">
        <x:f>IF(G1226="","",G1226/12)</x:f>
      </x:c>
      <x:c r="I1226" s="10" t="n">
        <x:v>0</x:v>
      </x:c>
      <x:c r="J1226" s="10" t="str">
        <x:f>IF(H1226="","",I1226-H1226)</x:f>
      </x:c>
      <x:c r="K1226" s="11" t="str">
        <x:f>IF(H1226&gt;0,I1226/H1226,"")</x:f>
      </x:c>
      <x:c r="L1226" s="12" t="n">
        <x:v>0</x:v>
      </x:c>
      <x:c r="M1226" s="12" t="n">
        <x:v>0</x:v>
      </x:c>
      <x:c r="N1226" s="12" t="n">
        <x:f>M1226-L1226</x:f>
        <x:v>0</x:v>
      </x:c>
      <x:c r="O1226" s="3" t="str">
        <x:v>Anexo IX</x:v>
      </x:c>
    </x:row>
    <x:row r="1227" ht="34" customHeight="1">
      <x:c r="A1227" s="3" t="str">
        <x:v>Julho</x:v>
      </x:c>
      <x:c r="B1227" s="3" t="str">
        <x:v>O&amp;M</x:v>
      </x:c>
      <x:c r="C1227" s="3" t="str">
        <x:v>PRODUÇÃO</x:v>
      </x:c>
      <x:c r="D1227" s="3" t="str">
        <x:v>5031200334</x:v>
      </x:c>
      <x:c r="E1227" s="9" t="str">
        <x:v>INST ESTR PRI 3F ANC/AMA S/CRUZ HTE LV</x:v>
      </x:c>
      <x:c r="F1227" s="3" t="str">
        <x:v>UNIDADE</x:v>
      </x:c>
      <x:c r="G1227" s="10" t="n">
        <x:v>0</x:v>
      </x:c>
      <x:c r="H1227" s="10" t="str">
        <x:f>IF(G1227="","",G1227/12)</x:f>
      </x:c>
      <x:c r="I1227" s="10" t="n">
        <x:v>0</x:v>
      </x:c>
      <x:c r="J1227" s="10" t="str">
        <x:f>IF(H1227="","",I1227-H1227)</x:f>
      </x:c>
      <x:c r="K1227" s="11" t="str">
        <x:f>IF(H1227&gt;0,I1227/H1227,"")</x:f>
      </x:c>
      <x:c r="L1227" s="12" t="n">
        <x:v>0</x:v>
      </x:c>
      <x:c r="M1227" s="12" t="n">
        <x:v>0</x:v>
      </x:c>
      <x:c r="N1227" s="12" t="n">
        <x:f>M1227-L1227</x:f>
        <x:v>0</x:v>
      </x:c>
      <x:c r="O1227" s="3" t="str">
        <x:v>Anexo IX</x:v>
      </x:c>
    </x:row>
    <x:row r="1228" ht="34" customHeight="1">
      <x:c r="A1228" s="3" t="str">
        <x:v>Julho</x:v>
      </x:c>
      <x:c r="B1228" s="3" t="str">
        <x:v>O&amp;M</x:v>
      </x:c>
      <x:c r="C1228" s="3" t="str">
        <x:v>PRODUÇÃO</x:v>
      </x:c>
      <x:c r="D1228" s="3" t="str">
        <x:v>5031200335</x:v>
      </x:c>
      <x:c r="E1228" s="9" t="str">
        <x:v>RET ESTR PRI 3F ANC/AMA HTE LV</x:v>
      </x:c>
      <x:c r="F1228" s="3" t="str">
        <x:v>UNIDADE</x:v>
      </x:c>
      <x:c r="G1228" s="10" t="n">
        <x:v>0</x:v>
      </x:c>
      <x:c r="H1228" s="10" t="str">
        <x:f>IF(G1228="","",G1228/12)</x:f>
      </x:c>
      <x:c r="I1228" s="10" t="n">
        <x:v>0</x:v>
      </x:c>
      <x:c r="J1228" s="10" t="str">
        <x:f>IF(H1228="","",I1228-H1228)</x:f>
      </x:c>
      <x:c r="K1228" s="11" t="str">
        <x:f>IF(H1228&gt;0,I1228/H1228,"")</x:f>
      </x:c>
      <x:c r="L1228" s="12" t="n">
        <x:v>0</x:v>
      </x:c>
      <x:c r="M1228" s="12" t="n">
        <x:v>0</x:v>
      </x:c>
      <x:c r="N1228" s="12" t="n">
        <x:f>M1228-L1228</x:f>
        <x:v>0</x:v>
      </x:c>
      <x:c r="O1228" s="3" t="str">
        <x:v>Anexo IX</x:v>
      </x:c>
    </x:row>
    <x:row r="1229" ht="34" customHeight="1">
      <x:c r="A1229" s="3" t="str">
        <x:v>Julho</x:v>
      </x:c>
      <x:c r="B1229" s="3" t="str">
        <x:v>O&amp;M</x:v>
      </x:c>
      <x:c r="C1229" s="3" t="str">
        <x:v>PRODUÇÃO</x:v>
      </x:c>
      <x:c r="D1229" s="3" t="str">
        <x:v>5031200336</x:v>
      </x:c>
      <x:c r="E1229" s="9" t="str">
        <x:v>TRANSF ESTR PRIM N2,B2,M2 P/ N4,B4,M4 LV</x:v>
      </x:c>
      <x:c r="F1229" s="3" t="str">
        <x:v>UNIDADE</x:v>
      </x:c>
      <x:c r="G1229" s="10" t="n">
        <x:v>0</x:v>
      </x:c>
      <x:c r="H1229" s="10" t="str">
        <x:f>IF(G1229="","",G1229/12)</x:f>
      </x:c>
      <x:c r="I1229" s="10" t="n">
        <x:v>0</x:v>
      </x:c>
      <x:c r="J1229" s="10" t="str">
        <x:f>IF(H1229="","",I1229-H1229)</x:f>
      </x:c>
      <x:c r="K1229" s="11" t="str">
        <x:f>IF(H1229&gt;0,I1229/H1229,"")</x:f>
      </x:c>
      <x:c r="L1229" s="12" t="n">
        <x:v>0</x:v>
      </x:c>
      <x:c r="M1229" s="12" t="n">
        <x:v>0</x:v>
      </x:c>
      <x:c r="N1229" s="12" t="n">
        <x:f>M1229-L1229</x:f>
        <x:v>0</x:v>
      </x:c>
      <x:c r="O1229" s="3" t="str">
        <x:v>Anexo IX</x:v>
      </x:c>
    </x:row>
    <x:row r="1230" ht="34" customHeight="1">
      <x:c r="A1230" s="3" t="str">
        <x:v>Julho</x:v>
      </x:c>
      <x:c r="B1230" s="3" t="str">
        <x:v>O&amp;M</x:v>
      </x:c>
      <x:c r="C1230" s="3" t="str">
        <x:v>PRODUÇÃO</x:v>
      </x:c>
      <x:c r="D1230" s="3" t="str">
        <x:v>5031200337</x:v>
      </x:c>
      <x:c r="E1230" s="9" t="str">
        <x:v>TRANSF ESTR PRIM N3,B3,M3 P/ N4,B4,M4 LV</x:v>
      </x:c>
      <x:c r="F1230" s="3" t="str">
        <x:v>UNIDADE</x:v>
      </x:c>
      <x:c r="G1230" s="10" t="n">
        <x:v>0</x:v>
      </x:c>
      <x:c r="H1230" s="10" t="str">
        <x:f>IF(G1230="","",G1230/12)</x:f>
      </x:c>
      <x:c r="I1230" s="10" t="n">
        <x:v>0</x:v>
      </x:c>
      <x:c r="J1230" s="10" t="str">
        <x:f>IF(H1230="","",I1230-H1230)</x:f>
      </x:c>
      <x:c r="K1230" s="11" t="str">
        <x:f>IF(H1230&gt;0,I1230/H1230,"")</x:f>
      </x:c>
      <x:c r="L1230" s="12" t="n">
        <x:v>0</x:v>
      </x:c>
      <x:c r="M1230" s="12" t="n">
        <x:v>0</x:v>
      </x:c>
      <x:c r="N1230" s="12" t="n">
        <x:f>M1230-L1230</x:f>
        <x:v>0</x:v>
      </x:c>
      <x:c r="O1230" s="3" t="str">
        <x:v>Anexo IX</x:v>
      </x:c>
    </x:row>
    <x:row r="1231" ht="34" customHeight="1">
      <x:c r="A1231" s="3" t="str">
        <x:v>Julho</x:v>
      </x:c>
      <x:c r="B1231" s="3" t="str">
        <x:v>O&amp;M</x:v>
      </x:c>
      <x:c r="C1231" s="3" t="str">
        <x:v>PRODUÇÃO</x:v>
      </x:c>
      <x:c r="D1231" s="3" t="str">
        <x:v>5031200341</x:v>
      </x:c>
      <x:c r="E1231" s="9" t="str">
        <x:v>INST MAO FRANCESA LV</x:v>
      </x:c>
      <x:c r="F1231" s="3" t="str">
        <x:v>CONJUNTO</x:v>
      </x:c>
      <x:c r="G1231" s="10" t="n">
        <x:v>0</x:v>
      </x:c>
      <x:c r="H1231" s="10" t="str">
        <x:f>IF(G1231="","",G1231/12)</x:f>
      </x:c>
      <x:c r="I1231" s="10" t="n">
        <x:v>0</x:v>
      </x:c>
      <x:c r="J1231" s="10" t="str">
        <x:f>IF(H1231="","",I1231-H1231)</x:f>
      </x:c>
      <x:c r="K1231" s="11" t="str">
        <x:f>IF(H1231&gt;0,I1231/H1231,"")</x:f>
      </x:c>
      <x:c r="L1231" s="12" t="n">
        <x:v>0</x:v>
      </x:c>
      <x:c r="M1231" s="12" t="n">
        <x:v>0</x:v>
      </x:c>
      <x:c r="N1231" s="12" t="n">
        <x:f>M1231-L1231</x:f>
        <x:v>0</x:v>
      </x:c>
      <x:c r="O1231" s="3" t="str">
        <x:v>Anexo IX</x:v>
      </x:c>
    </x:row>
    <x:row r="1232" ht="34" customHeight="1">
      <x:c r="A1232" s="3" t="str">
        <x:v>Julho</x:v>
      </x:c>
      <x:c r="B1232" s="3" t="str">
        <x:v>O&amp;M</x:v>
      </x:c>
      <x:c r="C1232" s="3" t="str">
        <x:v>PRODUÇÃO</x:v>
      </x:c>
      <x:c r="D1232" s="3" t="str">
        <x:v>5031200342</x:v>
      </x:c>
      <x:c r="E1232" s="9" t="str">
        <x:v>RET MAO FRANCESA LV</x:v>
      </x:c>
      <x:c r="F1232" s="3" t="str">
        <x:v>CONJUNTO</x:v>
      </x:c>
      <x:c r="G1232" s="10" t="n">
        <x:v>0</x:v>
      </x:c>
      <x:c r="H1232" s="10" t="str">
        <x:f>IF(G1232="","",G1232/12)</x:f>
      </x:c>
      <x:c r="I1232" s="10" t="n">
        <x:v>0</x:v>
      </x:c>
      <x:c r="J1232" s="10" t="str">
        <x:f>IF(H1232="","",I1232-H1232)</x:f>
      </x:c>
      <x:c r="K1232" s="11" t="str">
        <x:f>IF(H1232&gt;0,I1232/H1232,"")</x:f>
      </x:c>
      <x:c r="L1232" s="12" t="n">
        <x:v>0</x:v>
      </x:c>
      <x:c r="M1232" s="12" t="n">
        <x:v>0</x:v>
      </x:c>
      <x:c r="N1232" s="12" t="n">
        <x:f>M1232-L1232</x:f>
        <x:v>0</x:v>
      </x:c>
      <x:c r="O1232" s="3" t="str">
        <x:v>Anexo IX</x:v>
      </x:c>
    </x:row>
    <x:row r="1233" ht="34" customHeight="1">
      <x:c r="A1233" s="3" t="str">
        <x:v>Julho</x:v>
      </x:c>
      <x:c r="B1233" s="3" t="str">
        <x:v>O&amp;M</x:v>
      </x:c>
      <x:c r="C1233" s="3" t="str">
        <x:v>PRODUÇÃO</x:v>
      </x:c>
      <x:c r="D1233" s="3" t="str">
        <x:v>5031200343</x:v>
      </x:c>
      <x:c r="E1233" s="9" t="str">
        <x:v>REBAIXAR CRUZ 2/3F SUS/PAS SP CRUZ SP LV</x:v>
      </x:c>
      <x:c r="F1233" s="3" t="str">
        <x:v>CONJUNTO</x:v>
      </x:c>
      <x:c r="G1233" s="10" t="n">
        <x:v>0</x:v>
      </x:c>
      <x:c r="H1233" s="10" t="str">
        <x:f>IF(G1233="","",G1233/12)</x:f>
      </x:c>
      <x:c r="I1233" s="10" t="n">
        <x:v>1</x:v>
      </x:c>
      <x:c r="J1233" s="10" t="str">
        <x:f>IF(H1233="","",I1233-H1233)</x:f>
      </x:c>
      <x:c r="K1233" s="11" t="str">
        <x:f>IF(H1233&gt;0,I1233/H1233,"")</x:f>
      </x:c>
      <x:c r="L1233" s="12" t="n">
        <x:v>0</x:v>
      </x:c>
      <x:c r="M1233" s="12" t="n">
        <x:v>981.56</x:v>
      </x:c>
      <x:c r="N1233" s="12" t="n">
        <x:f>M1233-L1233</x:f>
        <x:v>981.56</x:v>
      </x:c>
      <x:c r="O1233" s="3" t="str">
        <x:v>Anexo IX</x:v>
      </x:c>
    </x:row>
    <x:row r="1234" ht="34" customHeight="1">
      <x:c r="A1234" s="3" t="str">
        <x:v>Julho</x:v>
      </x:c>
      <x:c r="B1234" s="3" t="str">
        <x:v>O&amp;M</x:v>
      </x:c>
      <x:c r="C1234" s="3" t="str">
        <x:v>PRODUÇÃO</x:v>
      </x:c>
      <x:c r="D1234" s="3" t="str">
        <x:v>5031200344</x:v>
      </x:c>
      <x:c r="E1234" s="9" t="str">
        <x:v>REBAIXAR CRUZ 2/3F SUS/PAS DP CRUZ DP LV</x:v>
      </x:c>
      <x:c r="F1234" s="3" t="str">
        <x:v>CONJUNTO</x:v>
      </x:c>
      <x:c r="G1234" s="10" t="n">
        <x:v>0</x:v>
      </x:c>
      <x:c r="H1234" s="10" t="str">
        <x:f>IF(G1234="","",G1234/12)</x:f>
      </x:c>
      <x:c r="I1234" s="10" t="n">
        <x:v>0</x:v>
      </x:c>
      <x:c r="J1234" s="10" t="str">
        <x:f>IF(H1234="","",I1234-H1234)</x:f>
      </x:c>
      <x:c r="K1234" s="11" t="str">
        <x:f>IF(H1234&gt;0,I1234/H1234,"")</x:f>
      </x:c>
      <x:c r="L1234" s="12" t="n">
        <x:v>0</x:v>
      </x:c>
      <x:c r="M1234" s="12" t="n">
        <x:v>0</x:v>
      </x:c>
      <x:c r="N1234" s="12" t="n">
        <x:f>M1234-L1234</x:f>
        <x:v>0</x:v>
      </x:c>
      <x:c r="O1234" s="3" t="str">
        <x:v>Anexo IX</x:v>
      </x:c>
    </x:row>
    <x:row r="1235" ht="34" customHeight="1">
      <x:c r="A1235" s="3" t="str">
        <x:v>Julho</x:v>
      </x:c>
      <x:c r="B1235" s="3" t="str">
        <x:v>O&amp;M</x:v>
      </x:c>
      <x:c r="C1235" s="3" t="str">
        <x:v>PRODUÇÃO</x:v>
      </x:c>
      <x:c r="D1235" s="3" t="str">
        <x:v>5031200345</x:v>
      </x:c>
      <x:c r="E1235" s="9" t="str">
        <x:v>REBAIXAR CRUZ 2/3F ANC/AMA SP CRUZ DP LV</x:v>
      </x:c>
      <x:c r="F1235" s="3" t="str">
        <x:v>CONJUNTO</x:v>
      </x:c>
      <x:c r="G1235" s="10" t="n">
        <x:v>0</x:v>
      </x:c>
      <x:c r="H1235" s="10" t="str">
        <x:f>IF(G1235="","",G1235/12)</x:f>
      </x:c>
      <x:c r="I1235" s="10" t="n">
        <x:v>0</x:v>
      </x:c>
      <x:c r="J1235" s="10" t="str">
        <x:f>IF(H1235="","",I1235-H1235)</x:f>
      </x:c>
      <x:c r="K1235" s="11" t="str">
        <x:f>IF(H1235&gt;0,I1235/H1235,"")</x:f>
      </x:c>
      <x:c r="L1235" s="12" t="n">
        <x:v>0</x:v>
      </x:c>
      <x:c r="M1235" s="12" t="n">
        <x:v>0</x:v>
      </x:c>
      <x:c r="N1235" s="12" t="n">
        <x:f>M1235-L1235</x:f>
        <x:v>0</x:v>
      </x:c>
      <x:c r="O1235" s="3" t="str">
        <x:v>Anexo IX</x:v>
      </x:c>
    </x:row>
    <x:row r="1236" ht="34" customHeight="1">
      <x:c r="A1236" s="3" t="str">
        <x:v>Julho</x:v>
      </x:c>
      <x:c r="B1236" s="3" t="str">
        <x:v>O&amp;M</x:v>
      </x:c>
      <x:c r="C1236" s="3" t="str">
        <x:v>PRODUÇÃO</x:v>
      </x:c>
      <x:c r="D1236" s="3" t="str">
        <x:v>5031200346</x:v>
      </x:c>
      <x:c r="E1236" s="9" t="str">
        <x:v>REBAIXAR CRUZ 2/3F ANC/AMA DP CRUZ DP LV</x:v>
      </x:c>
      <x:c r="F1236" s="3" t="str">
        <x:v>CONJUNTO</x:v>
      </x:c>
      <x:c r="G1236" s="10" t="n">
        <x:v>0</x:v>
      </x:c>
      <x:c r="H1236" s="10" t="str">
        <x:f>IF(G1236="","",G1236/12)</x:f>
      </x:c>
      <x:c r="I1236" s="10" t="n">
        <x:v>0</x:v>
      </x:c>
      <x:c r="J1236" s="10" t="str">
        <x:f>IF(H1236="","",I1236-H1236)</x:f>
      </x:c>
      <x:c r="K1236" s="11" t="str">
        <x:f>IF(H1236&gt;0,I1236/H1236,"")</x:f>
      </x:c>
      <x:c r="L1236" s="12" t="n">
        <x:v>0</x:v>
      </x:c>
      <x:c r="M1236" s="12" t="n">
        <x:v>0</x:v>
      </x:c>
      <x:c r="N1236" s="12" t="n">
        <x:f>M1236-L1236</x:f>
        <x:v>0</x:v>
      </x:c>
      <x:c r="O1236" s="3" t="str">
        <x:v>Anexo IX</x:v>
      </x:c>
    </x:row>
    <x:row r="1237" ht="34" customHeight="1">
      <x:c r="A1237" s="3" t="str">
        <x:v>Julho</x:v>
      </x:c>
      <x:c r="B1237" s="3" t="str">
        <x:v>O&amp;M</x:v>
      </x:c>
      <x:c r="C1237" s="3" t="str">
        <x:v>PRODUÇÃO</x:v>
      </x:c>
      <x:c r="D1237" s="3" t="str">
        <x:v>5033000342</x:v>
      </x:c>
      <x:c r="E1237" s="9" t="str">
        <x:v>INST ESTR CP PARA-RAIOS S/ ATERR MT LV</x:v>
      </x:c>
      <x:c r="F1237" s="3" t="str">
        <x:v>CONJUNTO</x:v>
      </x:c>
      <x:c r="G1237" s="10" t="n">
        <x:v>0</x:v>
      </x:c>
      <x:c r="H1237" s="10" t="str">
        <x:f>IF(G1237="","",G1237/12)</x:f>
      </x:c>
      <x:c r="I1237" s="10" t="n">
        <x:v>1</x:v>
      </x:c>
      <x:c r="J1237" s="10" t="str">
        <x:f>IF(H1237="","",I1237-H1237)</x:f>
      </x:c>
      <x:c r="K1237" s="11" t="str">
        <x:f>IF(H1237&gt;0,I1237/H1237,"")</x:f>
      </x:c>
      <x:c r="L1237" s="12" t="n">
        <x:v>0</x:v>
      </x:c>
      <x:c r="M1237" s="12" t="n">
        <x:v>612.11</x:v>
      </x:c>
      <x:c r="N1237" s="12" t="n">
        <x:f>M1237-L1237</x:f>
        <x:v>612.11</x:v>
      </x:c>
      <x:c r="O1237" s="3" t="str">
        <x:v>Anexo IX</x:v>
      </x:c>
    </x:row>
    <x:row r="1238" ht="34" customHeight="1">
      <x:c r="A1238" s="3" t="str">
        <x:v>Julho</x:v>
      </x:c>
      <x:c r="B1238" s="3" t="str">
        <x:v>O&amp;M</x:v>
      </x:c>
      <x:c r="C1238" s="3" t="str">
        <x:v>PRODUÇÃO</x:v>
      </x:c>
      <x:c r="D1238" s="3" t="str">
        <x:v>5033000343</x:v>
      </x:c>
      <x:c r="E1238" s="9" t="str">
        <x:v>RET ESTR CP PARA-RAIOS S/ ATERR MT LV</x:v>
      </x:c>
      <x:c r="F1238" s="3" t="str">
        <x:v>CONJUNTO</x:v>
      </x:c>
      <x:c r="G1238" s="10" t="n">
        <x:v>0</x:v>
      </x:c>
      <x:c r="H1238" s="10" t="str">
        <x:f>IF(G1238="","",G1238/12)</x:f>
      </x:c>
      <x:c r="I1238" s="10" t="n">
        <x:v>0</x:v>
      </x:c>
      <x:c r="J1238" s="10" t="str">
        <x:f>IF(H1238="","",I1238-H1238)</x:f>
      </x:c>
      <x:c r="K1238" s="11" t="str">
        <x:f>IF(H1238&gt;0,I1238/H1238,"")</x:f>
      </x:c>
      <x:c r="L1238" s="12" t="n">
        <x:v>0</x:v>
      </x:c>
      <x:c r="M1238" s="12" t="n">
        <x:v>0</x:v>
      </x:c>
      <x:c r="N1238" s="12" t="n">
        <x:f>M1238-L1238</x:f>
        <x:v>0</x:v>
      </x:c>
      <x:c r="O1238" s="3" t="str">
        <x:v>Anexo IX</x:v>
      </x:c>
    </x:row>
    <x:row r="1239" ht="34" customHeight="1">
      <x:c r="A1239" s="3" t="str">
        <x:v>Julho</x:v>
      </x:c>
      <x:c r="B1239" s="3" t="str">
        <x:v>O&amp;M</x:v>
      </x:c>
      <x:c r="C1239" s="3" t="str">
        <x:v>PRODUÇÃO</x:v>
      </x:c>
      <x:c r="D1239" s="3" t="str">
        <x:v>5031200347</x:v>
      </x:c>
      <x:c r="E1239" s="9" t="str">
        <x:v>INST ESTR PRI RDC PASSANTE SIMPLES LV</x:v>
      </x:c>
      <x:c r="F1239" s="3" t="str">
        <x:v>CONJUNTO</x:v>
      </x:c>
      <x:c r="G1239" s="10" t="n">
        <x:v>0</x:v>
      </x:c>
      <x:c r="H1239" s="10" t="str">
        <x:f>IF(G1239="","",G1239/12)</x:f>
      </x:c>
      <x:c r="I1239" s="10" t="n">
        <x:v>5</x:v>
      </x:c>
      <x:c r="J1239" s="10" t="str">
        <x:f>IF(H1239="","",I1239-H1239)</x:f>
      </x:c>
      <x:c r="K1239" s="11" t="str">
        <x:f>IF(H1239&gt;0,I1239/H1239,"")</x:f>
      </x:c>
      <x:c r="L1239" s="12" t="n">
        <x:v>0</x:v>
      </x:c>
      <x:c r="M1239" s="12" t="n">
        <x:v>2419.8</x:v>
      </x:c>
      <x:c r="N1239" s="12" t="n">
        <x:f>M1239-L1239</x:f>
        <x:v>2419.8</x:v>
      </x:c>
      <x:c r="O1239" s="3" t="str">
        <x:v>Anexo IX</x:v>
      </x:c>
    </x:row>
    <x:row r="1240" ht="34" customHeight="1">
      <x:c r="A1240" s="3" t="str">
        <x:v>Julho</x:v>
      </x:c>
      <x:c r="B1240" s="3" t="str">
        <x:v>O&amp;M</x:v>
      </x:c>
      <x:c r="C1240" s="3" t="str">
        <x:v>PRODUÇÃO</x:v>
      </x:c>
      <x:c r="D1240" s="3" t="str">
        <x:v>5031200348</x:v>
      </x:c>
      <x:c r="E1240" s="9" t="str">
        <x:v>RET ESTR PRI RDC PASSANTE SIMPLES LV</x:v>
      </x:c>
      <x:c r="F1240" s="3" t="str">
        <x:v>CONJUNTO</x:v>
      </x:c>
      <x:c r="G1240" s="10" t="n">
        <x:v>0</x:v>
      </x:c>
      <x:c r="H1240" s="10" t="str">
        <x:f>IF(G1240="","",G1240/12)</x:f>
      </x:c>
      <x:c r="I1240" s="10" t="n">
        <x:v>6</x:v>
      </x:c>
      <x:c r="J1240" s="10" t="str">
        <x:f>IF(H1240="","",I1240-H1240)</x:f>
      </x:c>
      <x:c r="K1240" s="11" t="str">
        <x:f>IF(H1240&gt;0,I1240/H1240,"")</x:f>
      </x:c>
      <x:c r="L1240" s="12" t="n">
        <x:v>0</x:v>
      </x:c>
      <x:c r="M1240" s="12" t="n">
        <x:v>2279.16</x:v>
      </x:c>
      <x:c r="N1240" s="12" t="n">
        <x:f>M1240-L1240</x:f>
        <x:v>2279.16</x:v>
      </x:c>
      <x:c r="O1240" s="3" t="str">
        <x:v>Anexo IX</x:v>
      </x:c>
    </x:row>
    <x:row r="1241" ht="34" customHeight="1">
      <x:c r="A1241" s="3" t="str">
        <x:v>Julho</x:v>
      </x:c>
      <x:c r="B1241" s="3" t="str">
        <x:v>O&amp;M</x:v>
      </x:c>
      <x:c r="C1241" s="3" t="str">
        <x:v>PRODUÇÃO</x:v>
      </x:c>
      <x:c r="D1241" s="3" t="str">
        <x:v>5031200350</x:v>
      </x:c>
      <x:c r="E1241" s="9" t="str">
        <x:v>RET ESTR PRI RDC ANCORAGEM SIMPLES LV</x:v>
      </x:c>
      <x:c r="F1241" s="3" t="str">
        <x:v>CONJUNTO</x:v>
      </x:c>
      <x:c r="G1241" s="10" t="n">
        <x:v>0</x:v>
      </x:c>
      <x:c r="H1241" s="10" t="str">
        <x:f>IF(G1241="","",G1241/12)</x:f>
      </x:c>
      <x:c r="I1241" s="10" t="n">
        <x:v>0</x:v>
      </x:c>
      <x:c r="J1241" s="10" t="str">
        <x:f>IF(H1241="","",I1241-H1241)</x:f>
      </x:c>
      <x:c r="K1241" s="11" t="str">
        <x:f>IF(H1241&gt;0,I1241/H1241,"")</x:f>
      </x:c>
      <x:c r="L1241" s="12" t="n">
        <x:v>0</x:v>
      </x:c>
      <x:c r="M1241" s="12" t="n">
        <x:v>0</x:v>
      </x:c>
      <x:c r="N1241" s="12" t="n">
        <x:f>M1241-L1241</x:f>
        <x:v>0</x:v>
      </x:c>
      <x:c r="O1241" s="3" t="str">
        <x:v>Anexo IX</x:v>
      </x:c>
    </x:row>
    <x:row r="1242" ht="34" customHeight="1">
      <x:c r="A1242" s="3" t="str">
        <x:v>Julho</x:v>
      </x:c>
      <x:c r="B1242" s="3" t="str">
        <x:v>O&amp;M</x:v>
      </x:c>
      <x:c r="C1242" s="3" t="str">
        <x:v>PRODUÇÃO</x:v>
      </x:c>
      <x:c r="D1242" s="3" t="str">
        <x:v>5031200351</x:v>
      </x:c>
      <x:c r="E1242" s="9" t="str">
        <x:v>INST ESTR PRI RDC ANCORAGEM DUPLA LV</x:v>
      </x:c>
      <x:c r="F1242" s="3" t="str">
        <x:v>CONJUNTO</x:v>
      </x:c>
      <x:c r="G1242" s="10" t="n">
        <x:v>0</x:v>
      </x:c>
      <x:c r="H1242" s="10" t="str">
        <x:f>IF(G1242="","",G1242/12)</x:f>
      </x:c>
      <x:c r="I1242" s="10" t="n">
        <x:v>2</x:v>
      </x:c>
      <x:c r="J1242" s="10" t="str">
        <x:f>IF(H1242="","",I1242-H1242)</x:f>
      </x:c>
      <x:c r="K1242" s="11" t="str">
        <x:f>IF(H1242&gt;0,I1242/H1242,"")</x:f>
      </x:c>
      <x:c r="L1242" s="12" t="n">
        <x:v>0</x:v>
      </x:c>
      <x:c r="M1242" s="12" t="n">
        <x:v>1546.86</x:v>
      </x:c>
      <x:c r="N1242" s="12" t="n">
        <x:f>M1242-L1242</x:f>
        <x:v>1546.86</x:v>
      </x:c>
      <x:c r="O1242" s="3" t="str">
        <x:v>Anexo IX</x:v>
      </x:c>
    </x:row>
    <x:row r="1243" ht="34" customHeight="1">
      <x:c r="A1243" s="3" t="str">
        <x:v>Julho</x:v>
      </x:c>
      <x:c r="B1243" s="3" t="str">
        <x:v>O&amp;M</x:v>
      </x:c>
      <x:c r="C1243" s="3" t="str">
        <x:v>PRODUÇÃO</x:v>
      </x:c>
      <x:c r="D1243" s="3" t="str">
        <x:v>5031200352</x:v>
      </x:c>
      <x:c r="E1243" s="9" t="str">
        <x:v>RET ESTR PRI RDC ANCORAGEM DUPLA LV</x:v>
      </x:c>
      <x:c r="F1243" s="3" t="str">
        <x:v>CONJUNTO</x:v>
      </x:c>
      <x:c r="G1243" s="10" t="n">
        <x:v>0</x:v>
      </x:c>
      <x:c r="H1243" s="10" t="str">
        <x:f>IF(G1243="","",G1243/12)</x:f>
      </x:c>
      <x:c r="I1243" s="10" t="n">
        <x:v>0</x:v>
      </x:c>
      <x:c r="J1243" s="10" t="str">
        <x:f>IF(H1243="","",I1243-H1243)</x:f>
      </x:c>
      <x:c r="K1243" s="11" t="str">
        <x:f>IF(H1243&gt;0,I1243/H1243,"")</x:f>
      </x:c>
      <x:c r="L1243" s="12" t="n">
        <x:v>0</x:v>
      </x:c>
      <x:c r="M1243" s="12" t="n">
        <x:v>0</x:v>
      </x:c>
      <x:c r="N1243" s="12" t="n">
        <x:f>M1243-L1243</x:f>
        <x:v>0</x:v>
      </x:c>
      <x:c r="O1243" s="3" t="str">
        <x:v>Anexo IX</x:v>
      </x:c>
    </x:row>
    <x:row r="1244" ht="34" customHeight="1">
      <x:c r="A1244" s="3" t="str">
        <x:v>Julho</x:v>
      </x:c>
      <x:c r="B1244" s="3" t="str">
        <x:v>O&amp;M</x:v>
      </x:c>
      <x:c r="C1244" s="3" t="str">
        <x:v>PRODUÇÃO</x:v>
      </x:c>
      <x:c r="D1244" s="3" t="str">
        <x:v>5031200353</x:v>
      </x:c>
      <x:c r="E1244" s="9" t="str">
        <x:v>INST ESTR PRI RDC N3S-CE LV</x:v>
      </x:c>
      <x:c r="F1244" s="3" t="str">
        <x:v>CONJUNTO</x:v>
      </x:c>
      <x:c r="G1244" s="10" t="n">
        <x:v>0</x:v>
      </x:c>
      <x:c r="H1244" s="10" t="str">
        <x:f>IF(G1244="","",G1244/12)</x:f>
      </x:c>
      <x:c r="I1244" s="10" t="n">
        <x:v>0</x:v>
      </x:c>
      <x:c r="J1244" s="10" t="str">
        <x:f>IF(H1244="","",I1244-H1244)</x:f>
      </x:c>
      <x:c r="K1244" s="11" t="str">
        <x:f>IF(H1244&gt;0,I1244/H1244,"")</x:f>
      </x:c>
      <x:c r="L1244" s="12" t="n">
        <x:v>0</x:v>
      </x:c>
      <x:c r="M1244" s="12" t="n">
        <x:v>0</x:v>
      </x:c>
      <x:c r="N1244" s="12" t="n">
        <x:f>M1244-L1244</x:f>
        <x:v>0</x:v>
      </x:c>
      <x:c r="O1244" s="3" t="str">
        <x:v>Anexo IX</x:v>
      </x:c>
    </x:row>
    <x:row r="1245" ht="34" customHeight="1">
      <x:c r="A1245" s="3" t="str">
        <x:v>Julho</x:v>
      </x:c>
      <x:c r="B1245" s="3" t="str">
        <x:v>O&amp;M</x:v>
      </x:c>
      <x:c r="C1245" s="3" t="str">
        <x:v>PRODUÇÃO</x:v>
      </x:c>
      <x:c r="D1245" s="3" t="str">
        <x:v>5031200354</x:v>
      </x:c>
      <x:c r="E1245" s="9" t="str">
        <x:v>RET ESTR PRI RDC N3S-CE LV</x:v>
      </x:c>
      <x:c r="F1245" s="3" t="str">
        <x:v>CONJUNTO</x:v>
      </x:c>
      <x:c r="G1245" s="10" t="n">
        <x:v>0</x:v>
      </x:c>
      <x:c r="H1245" s="10" t="str">
        <x:f>IF(G1245="","",G1245/12)</x:f>
      </x:c>
      <x:c r="I1245" s="10" t="n">
        <x:v>0</x:v>
      </x:c>
      <x:c r="J1245" s="10" t="str">
        <x:f>IF(H1245="","",I1245-H1245)</x:f>
      </x:c>
      <x:c r="K1245" s="11" t="str">
        <x:f>IF(H1245&gt;0,I1245/H1245,"")</x:f>
      </x:c>
      <x:c r="L1245" s="12" t="n">
        <x:v>0</x:v>
      </x:c>
      <x:c r="M1245" s="12" t="n">
        <x:v>0</x:v>
      </x:c>
      <x:c r="N1245" s="12" t="n">
        <x:f>M1245-L1245</x:f>
        <x:v>0</x:v>
      </x:c>
      <x:c r="O1245" s="3" t="str">
        <x:v>Anexo IX</x:v>
      </x:c>
    </x:row>
    <x:row r="1246" ht="34" customHeight="1">
      <x:c r="A1246" s="3" t="str">
        <x:v>Julho</x:v>
      </x:c>
      <x:c r="B1246" s="3" t="str">
        <x:v>O&amp;M</x:v>
      </x:c>
      <x:c r="C1246" s="3" t="str">
        <x:v>PRODUÇÃO</x:v>
      </x:c>
      <x:c r="D1246" s="3" t="str">
        <x:v>5031200355</x:v>
      </x:c>
      <x:c r="E1246" s="9" t="str">
        <x:v>INST ESTR PRI RDC N3S-CE-PR LV</x:v>
      </x:c>
      <x:c r="F1246" s="3" t="str">
        <x:v>CONJUNTO</x:v>
      </x:c>
      <x:c r="G1246" s="10" t="n">
        <x:v>0</x:v>
      </x:c>
      <x:c r="H1246" s="10" t="str">
        <x:f>IF(G1246="","",G1246/12)</x:f>
      </x:c>
      <x:c r="I1246" s="10" t="n">
        <x:v>0</x:v>
      </x:c>
      <x:c r="J1246" s="10" t="str">
        <x:f>IF(H1246="","",I1246-H1246)</x:f>
      </x:c>
      <x:c r="K1246" s="11" t="str">
        <x:f>IF(H1246&gt;0,I1246/H1246,"")</x:f>
      </x:c>
      <x:c r="L1246" s="12" t="n">
        <x:v>0</x:v>
      </x:c>
      <x:c r="M1246" s="12" t="n">
        <x:v>0</x:v>
      </x:c>
      <x:c r="N1246" s="12" t="n">
        <x:f>M1246-L1246</x:f>
        <x:v>0</x:v>
      </x:c>
      <x:c r="O1246" s="3" t="str">
        <x:v>Anexo IX</x:v>
      </x:c>
    </x:row>
    <x:row r="1247" ht="34" customHeight="1">
      <x:c r="A1247" s="3" t="str">
        <x:v>Julho</x:v>
      </x:c>
      <x:c r="B1247" s="3" t="str">
        <x:v>O&amp;M</x:v>
      </x:c>
      <x:c r="C1247" s="3" t="str">
        <x:v>PRODUÇÃO</x:v>
      </x:c>
      <x:c r="D1247" s="3" t="str">
        <x:v>5031200356</x:v>
      </x:c>
      <x:c r="E1247" s="9" t="str">
        <x:v>RET ESTR PRI RDC N3S-CE-PR LV</x:v>
      </x:c>
      <x:c r="F1247" s="3" t="str">
        <x:v>CONJUNTO</x:v>
      </x:c>
      <x:c r="G1247" s="10" t="n">
        <x:v>0</x:v>
      </x:c>
      <x:c r="H1247" s="10" t="str">
        <x:f>IF(G1247="","",G1247/12)</x:f>
      </x:c>
      <x:c r="I1247" s="10" t="n">
        <x:v>0</x:v>
      </x:c>
      <x:c r="J1247" s="10" t="str">
        <x:f>IF(H1247="","",I1247-H1247)</x:f>
      </x:c>
      <x:c r="K1247" s="11" t="str">
        <x:f>IF(H1247&gt;0,I1247/H1247,"")</x:f>
      </x:c>
      <x:c r="L1247" s="12" t="n">
        <x:v>0</x:v>
      </x:c>
      <x:c r="M1247" s="12" t="n">
        <x:v>0</x:v>
      </x:c>
      <x:c r="N1247" s="12" t="n">
        <x:f>M1247-L1247</x:f>
        <x:v>0</x:v>
      </x:c>
      <x:c r="O1247" s="3" t="str">
        <x:v>Anexo IX</x:v>
      </x:c>
    </x:row>
    <x:row r="1248" ht="34" customHeight="1">
      <x:c r="A1248" s="3" t="str">
        <x:v>Julho</x:v>
      </x:c>
      <x:c r="B1248" s="3" t="str">
        <x:v>O&amp;M</x:v>
      </x:c>
      <x:c r="C1248" s="3" t="str">
        <x:v>PRODUÇÃO</x:v>
      </x:c>
      <x:c r="D1248" s="3" t="str">
        <x:v>5031200357</x:v>
      </x:c>
      <x:c r="E1248" s="9" t="str">
        <x:v>INST ESTR PRI RDC DN-CE LV</x:v>
      </x:c>
      <x:c r="F1248" s="3" t="str">
        <x:v>CONJUNTO</x:v>
      </x:c>
      <x:c r="G1248" s="10" t="n">
        <x:v>0</x:v>
      </x:c>
      <x:c r="H1248" s="10" t="str">
        <x:f>IF(G1248="","",G1248/12)</x:f>
      </x:c>
      <x:c r="I1248" s="10" t="n">
        <x:v>0</x:v>
      </x:c>
      <x:c r="J1248" s="10" t="str">
        <x:f>IF(H1248="","",I1248-H1248)</x:f>
      </x:c>
      <x:c r="K1248" s="11" t="str">
        <x:f>IF(H1248&gt;0,I1248/H1248,"")</x:f>
      </x:c>
      <x:c r="L1248" s="12" t="n">
        <x:v>0</x:v>
      </x:c>
      <x:c r="M1248" s="12" t="n">
        <x:v>0</x:v>
      </x:c>
      <x:c r="N1248" s="12" t="n">
        <x:f>M1248-L1248</x:f>
        <x:v>0</x:v>
      </x:c>
      <x:c r="O1248" s="3" t="str">
        <x:v>Anexo IX</x:v>
      </x:c>
    </x:row>
    <x:row r="1249" ht="34" customHeight="1">
      <x:c r="A1249" s="3" t="str">
        <x:v>Julho</x:v>
      </x:c>
      <x:c r="B1249" s="3" t="str">
        <x:v>O&amp;M</x:v>
      </x:c>
      <x:c r="C1249" s="3" t="str">
        <x:v>PRODUÇÃO</x:v>
      </x:c>
      <x:c r="D1249" s="3" t="str">
        <x:v>5031200358</x:v>
      </x:c>
      <x:c r="E1249" s="9" t="str">
        <x:v>RET ESTR PRI RDC DN-CE LV</x:v>
      </x:c>
      <x:c r="F1249" s="3" t="str">
        <x:v>CONJUNTO</x:v>
      </x:c>
      <x:c r="G1249" s="10" t="n">
        <x:v>0</x:v>
      </x:c>
      <x:c r="H1249" s="10" t="str">
        <x:f>IF(G1249="","",G1249/12)</x:f>
      </x:c>
      <x:c r="I1249" s="10" t="n">
        <x:v>0</x:v>
      </x:c>
      <x:c r="J1249" s="10" t="str">
        <x:f>IF(H1249="","",I1249-H1249)</x:f>
      </x:c>
      <x:c r="K1249" s="11" t="str">
        <x:f>IF(H1249&gt;0,I1249/H1249,"")</x:f>
      </x:c>
      <x:c r="L1249" s="12" t="n">
        <x:v>0</x:v>
      </x:c>
      <x:c r="M1249" s="12" t="n">
        <x:v>0</x:v>
      </x:c>
      <x:c r="N1249" s="12" t="n">
        <x:f>M1249-L1249</x:f>
        <x:v>0</x:v>
      </x:c>
      <x:c r="O1249" s="3" t="str">
        <x:v>Anexo IX</x:v>
      </x:c>
    </x:row>
    <x:row r="1250" ht="34" customHeight="1">
      <x:c r="A1250" s="3" t="str">
        <x:v>Julho</x:v>
      </x:c>
      <x:c r="B1250" s="3" t="str">
        <x:v>O&amp;M</x:v>
      </x:c>
      <x:c r="C1250" s="3" t="str">
        <x:v>PRODUÇÃO</x:v>
      </x:c>
      <x:c r="D1250" s="3" t="str">
        <x:v>5031200359</x:v>
      </x:c>
      <x:c r="E1250" s="9" t="str">
        <x:v>INST ESTR PRI RDC CE-DS/TS LV</x:v>
      </x:c>
      <x:c r="F1250" s="3" t="str">
        <x:v>CONJUNTO</x:v>
      </x:c>
      <x:c r="G1250" s="10" t="n">
        <x:v>0</x:v>
      </x:c>
      <x:c r="H1250" s="10" t="str">
        <x:f>IF(G1250="","",G1250/12)</x:f>
      </x:c>
      <x:c r="I1250" s="10" t="n">
        <x:v>0</x:v>
      </x:c>
      <x:c r="J1250" s="10" t="str">
        <x:f>IF(H1250="","",I1250-H1250)</x:f>
      </x:c>
      <x:c r="K1250" s="11" t="str">
        <x:f>IF(H1250&gt;0,I1250/H1250,"")</x:f>
      </x:c>
      <x:c r="L1250" s="12" t="n">
        <x:v>0</x:v>
      </x:c>
      <x:c r="M1250" s="12" t="n">
        <x:v>0</x:v>
      </x:c>
      <x:c r="N1250" s="12" t="n">
        <x:f>M1250-L1250</x:f>
        <x:v>0</x:v>
      </x:c>
      <x:c r="O1250" s="3" t="str">
        <x:v>Anexo IX</x:v>
      </x:c>
    </x:row>
    <x:row r="1251" ht="34" customHeight="1">
      <x:c r="A1251" s="3" t="str">
        <x:v>Julho</x:v>
      </x:c>
      <x:c r="B1251" s="3" t="str">
        <x:v>O&amp;M</x:v>
      </x:c>
      <x:c r="C1251" s="3" t="str">
        <x:v>PRODUÇÃO</x:v>
      </x:c>
      <x:c r="D1251" s="3" t="str">
        <x:v>5031200360</x:v>
      </x:c>
      <x:c r="E1251" s="9" t="str">
        <x:v>RET ESTR PRI RDC CE-DS/TS LV</x:v>
      </x:c>
      <x:c r="F1251" s="3" t="str">
        <x:v>CONJUNTO</x:v>
      </x:c>
      <x:c r="G1251" s="10" t="n">
        <x:v>0</x:v>
      </x:c>
      <x:c r="H1251" s="10" t="str">
        <x:f>IF(G1251="","",G1251/12)</x:f>
      </x:c>
      <x:c r="I1251" s="10" t="n">
        <x:v>0</x:v>
      </x:c>
      <x:c r="J1251" s="10" t="str">
        <x:f>IF(H1251="","",I1251-H1251)</x:f>
      </x:c>
      <x:c r="K1251" s="11" t="str">
        <x:f>IF(H1251&gt;0,I1251/H1251,"")</x:f>
      </x:c>
      <x:c r="L1251" s="12" t="n">
        <x:v>0</x:v>
      </x:c>
      <x:c r="M1251" s="12" t="n">
        <x:v>0</x:v>
      </x:c>
      <x:c r="N1251" s="12" t="n">
        <x:f>M1251-L1251</x:f>
        <x:v>0</x:v>
      </x:c>
      <x:c r="O1251" s="3" t="str">
        <x:v>Anexo IX</x:v>
      </x:c>
    </x:row>
    <x:row r="1252" ht="34" customHeight="1">
      <x:c r="A1252" s="3" t="str">
        <x:v>Julho</x:v>
      </x:c>
      <x:c r="B1252" s="3" t="str">
        <x:v>O&amp;M</x:v>
      </x:c>
      <x:c r="C1252" s="3" t="str">
        <x:v>PRODUÇÃO</x:v>
      </x:c>
      <x:c r="D1252" s="3" t="str">
        <x:v>5031200361</x:v>
      </x:c>
      <x:c r="E1252" s="9" t="str">
        <x:v>INST ESTR PRI NS/BS (PR, CF, SU) LV</x:v>
      </x:c>
      <x:c r="F1252" s="3" t="str">
        <x:v>CONJUNTO</x:v>
      </x:c>
      <x:c r="G1252" s="10" t="n">
        <x:v>0</x:v>
      </x:c>
      <x:c r="H1252" s="10" t="str">
        <x:f>IF(G1252="","",G1252/12)</x:f>
      </x:c>
      <x:c r="I1252" s="10" t="n">
        <x:v>0</x:v>
      </x:c>
      <x:c r="J1252" s="10" t="str">
        <x:f>IF(H1252="","",I1252-H1252)</x:f>
      </x:c>
      <x:c r="K1252" s="11" t="str">
        <x:f>IF(H1252&gt;0,I1252/H1252,"")</x:f>
      </x:c>
      <x:c r="L1252" s="12" t="n">
        <x:v>0</x:v>
      </x:c>
      <x:c r="M1252" s="12" t="n">
        <x:v>0</x:v>
      </x:c>
      <x:c r="N1252" s="12" t="n">
        <x:f>M1252-L1252</x:f>
        <x:v>0</x:v>
      </x:c>
      <x:c r="O1252" s="3" t="str">
        <x:v>Anexo IX</x:v>
      </x:c>
    </x:row>
    <x:row r="1253" ht="34" customHeight="1">
      <x:c r="A1253" s="3" t="str">
        <x:v>Julho</x:v>
      </x:c>
      <x:c r="B1253" s="3" t="str">
        <x:v>O&amp;M</x:v>
      </x:c>
      <x:c r="C1253" s="3" t="str">
        <x:v>PRODUÇÃO</x:v>
      </x:c>
      <x:c r="D1253" s="3" t="str">
        <x:v>5031200362</x:v>
      </x:c>
      <x:c r="E1253" s="9" t="str">
        <x:v>RET ESTR PRI NS/BS (PR, CF, SU) LV</x:v>
      </x:c>
      <x:c r="F1253" s="3" t="str">
        <x:v>CONJUNTO</x:v>
      </x:c>
      <x:c r="G1253" s="10" t="n">
        <x:v>0</x:v>
      </x:c>
      <x:c r="H1253" s="10" t="str">
        <x:f>IF(G1253="","",G1253/12)</x:f>
      </x:c>
      <x:c r="I1253" s="10" t="n">
        <x:v>0</x:v>
      </x:c>
      <x:c r="J1253" s="10" t="str">
        <x:f>IF(H1253="","",I1253-H1253)</x:f>
      </x:c>
      <x:c r="K1253" s="11" t="str">
        <x:f>IF(H1253&gt;0,I1253/H1253,"")</x:f>
      </x:c>
      <x:c r="L1253" s="12" t="n">
        <x:v>0</x:v>
      </x:c>
      <x:c r="M1253" s="12" t="n">
        <x:v>0</x:v>
      </x:c>
      <x:c r="N1253" s="12" t="n">
        <x:f>M1253-L1253</x:f>
        <x:v>0</x:v>
      </x:c>
      <x:c r="O1253" s="3" t="str">
        <x:v>Anexo IX</x:v>
      </x:c>
    </x:row>
    <x:row r="1254" ht="34" customHeight="1">
      <x:c r="A1254" s="3" t="str">
        <x:v>Julho</x:v>
      </x:c>
      <x:c r="B1254" s="3" t="str">
        <x:v>O&amp;M</x:v>
      </x:c>
      <x:c r="C1254" s="3" t="str">
        <x:v>PRODUÇÃO</x:v>
      </x:c>
      <x:c r="D1254" s="3" t="str">
        <x:v>5032000224</x:v>
      </x:c>
      <x:c r="E1254" s="9" t="str">
        <x:v>INST COND COBERTO RDC 35-70 MM2 LV</x:v>
      </x:c>
      <x:c r="F1254" s="3" t="str">
        <x:v>METRO</x:v>
      </x:c>
      <x:c r="G1254" s="10" t="n">
        <x:v>0</x:v>
      </x:c>
      <x:c r="H1254" s="10" t="str">
        <x:f>IF(G1254="","",G1254/12)</x:f>
      </x:c>
      <x:c r="I1254" s="10" t="n">
        <x:v>0</x:v>
      </x:c>
      <x:c r="J1254" s="10" t="str">
        <x:f>IF(H1254="","",I1254-H1254)</x:f>
      </x:c>
      <x:c r="K1254" s="11" t="str">
        <x:f>IF(H1254&gt;0,I1254/H1254,"")</x:f>
      </x:c>
      <x:c r="L1254" s="12" t="n">
        <x:v>0</x:v>
      </x:c>
      <x:c r="M1254" s="12" t="n">
        <x:v>0</x:v>
      </x:c>
      <x:c r="N1254" s="12" t="n">
        <x:f>M1254-L1254</x:f>
        <x:v>0</x:v>
      </x:c>
      <x:c r="O1254" s="3" t="str">
        <x:v>Anexo IX</x:v>
      </x:c>
    </x:row>
    <x:row r="1255" ht="34" customHeight="1">
      <x:c r="A1255" s="3" t="str">
        <x:v>Julho</x:v>
      </x:c>
      <x:c r="B1255" s="3" t="str">
        <x:v>O&amp;M</x:v>
      </x:c>
      <x:c r="C1255" s="3" t="str">
        <x:v>PRODUÇÃO</x:v>
      </x:c>
      <x:c r="D1255" s="3" t="str">
        <x:v>5032000225</x:v>
      </x:c>
      <x:c r="E1255" s="9" t="str">
        <x:v>RET COND COBERTO RDC 35-70 MM2 LV</x:v>
      </x:c>
      <x:c r="F1255" s="3" t="str">
        <x:v>METRO</x:v>
      </x:c>
      <x:c r="G1255" s="10" t="n">
        <x:v>0</x:v>
      </x:c>
      <x:c r="H1255" s="10" t="str">
        <x:f>IF(G1255="","",G1255/12)</x:f>
      </x:c>
      <x:c r="I1255" s="10" t="n">
        <x:v>0</x:v>
      </x:c>
      <x:c r="J1255" s="10" t="str">
        <x:f>IF(H1255="","",I1255-H1255)</x:f>
      </x:c>
      <x:c r="K1255" s="11" t="str">
        <x:f>IF(H1255&gt;0,I1255/H1255,"")</x:f>
      </x:c>
      <x:c r="L1255" s="12" t="n">
        <x:v>0</x:v>
      </x:c>
      <x:c r="M1255" s="12" t="n">
        <x:v>0</x:v>
      </x:c>
      <x:c r="N1255" s="12" t="n">
        <x:f>M1255-L1255</x:f>
        <x:v>0</x:v>
      </x:c>
      <x:c r="O1255" s="3" t="str">
        <x:v>Anexo IX</x:v>
      </x:c>
    </x:row>
    <x:row r="1256" ht="34" customHeight="1">
      <x:c r="A1256" s="3" t="str">
        <x:v>Julho</x:v>
      </x:c>
      <x:c r="B1256" s="3" t="str">
        <x:v>O&amp;M</x:v>
      </x:c>
      <x:c r="C1256" s="3" t="str">
        <x:v>PRODUÇÃO</x:v>
      </x:c>
      <x:c r="D1256" s="3" t="str">
        <x:v>5032000226</x:v>
      </x:c>
      <x:c r="E1256" s="9" t="str">
        <x:v>INST COND COBERTO RDC 95-185 MM2 LV</x:v>
      </x:c>
      <x:c r="F1256" s="3" t="str">
        <x:v>METRO</x:v>
      </x:c>
      <x:c r="G1256" s="10" t="n">
        <x:v>0</x:v>
      </x:c>
      <x:c r="H1256" s="10" t="str">
        <x:f>IF(G1256="","",G1256/12)</x:f>
      </x:c>
      <x:c r="I1256" s="10" t="n">
        <x:v>0</x:v>
      </x:c>
      <x:c r="J1256" s="10" t="str">
        <x:f>IF(H1256="","",I1256-H1256)</x:f>
      </x:c>
      <x:c r="K1256" s="11" t="str">
        <x:f>IF(H1256&gt;0,I1256/H1256,"")</x:f>
      </x:c>
      <x:c r="L1256" s="12" t="n">
        <x:v>0</x:v>
      </x:c>
      <x:c r="M1256" s="12" t="n">
        <x:v>0</x:v>
      </x:c>
      <x:c r="N1256" s="12" t="n">
        <x:f>M1256-L1256</x:f>
        <x:v>0</x:v>
      </x:c>
      <x:c r="O1256" s="3" t="str">
        <x:v>Anexo IX</x:v>
      </x:c>
    </x:row>
    <x:row r="1257" ht="34" customHeight="1">
      <x:c r="A1257" s="3" t="str">
        <x:v>Julho</x:v>
      </x:c>
      <x:c r="B1257" s="3" t="str">
        <x:v>O&amp;M</x:v>
      </x:c>
      <x:c r="C1257" s="3" t="str">
        <x:v>PRODUÇÃO</x:v>
      </x:c>
      <x:c r="D1257" s="3" t="str">
        <x:v>5032000227</x:v>
      </x:c>
      <x:c r="E1257" s="9" t="str">
        <x:v>RET COND COBERTO RDC 95-185 MM2 LV</x:v>
      </x:c>
      <x:c r="F1257" s="3" t="str">
        <x:v>METRO</x:v>
      </x:c>
      <x:c r="G1257" s="10" t="n">
        <x:v>0</x:v>
      </x:c>
      <x:c r="H1257" s="10" t="str">
        <x:f>IF(G1257="","",G1257/12)</x:f>
      </x:c>
      <x:c r="I1257" s="10" t="n">
        <x:v>0</x:v>
      </x:c>
      <x:c r="J1257" s="10" t="str">
        <x:f>IF(H1257="","",I1257-H1257)</x:f>
      </x:c>
      <x:c r="K1257" s="11" t="str">
        <x:f>IF(H1257&gt;0,I1257/H1257,"")</x:f>
      </x:c>
      <x:c r="L1257" s="12" t="n">
        <x:v>0</x:v>
      </x:c>
      <x:c r="M1257" s="12" t="n">
        <x:v>0</x:v>
      </x:c>
      <x:c r="N1257" s="12" t="n">
        <x:f>M1257-L1257</x:f>
        <x:v>0</x:v>
      </x:c>
      <x:c r="O1257" s="3" t="str">
        <x:v>Anexo IX</x:v>
      </x:c>
    </x:row>
    <x:row r="1258" ht="34" customHeight="1">
      <x:c r="A1258" s="3" t="str">
        <x:v>Julho</x:v>
      </x:c>
      <x:c r="B1258" s="3" t="str">
        <x:v>O&amp;M</x:v>
      </x:c>
      <x:c r="C1258" s="3" t="str">
        <x:v>PRODUÇÃO</x:v>
      </x:c>
      <x:c r="D1258" s="3" t="str">
        <x:v>5032000228</x:v>
      </x:c>
      <x:c r="E1258" s="9" t="str">
        <x:v>INST CABO MENSAGEIRO RDC LV</x:v>
      </x:c>
      <x:c r="F1258" s="3" t="str">
        <x:v>METRO</x:v>
      </x:c>
      <x:c r="G1258" s="10" t="n">
        <x:v>0</x:v>
      </x:c>
      <x:c r="H1258" s="10" t="str">
        <x:f>IF(G1258="","",G1258/12)</x:f>
      </x:c>
      <x:c r="I1258" s="10" t="n">
        <x:v>0</x:v>
      </x:c>
      <x:c r="J1258" s="10" t="str">
        <x:f>IF(H1258="","",I1258-H1258)</x:f>
      </x:c>
      <x:c r="K1258" s="11" t="str">
        <x:f>IF(H1258&gt;0,I1258/H1258,"")</x:f>
      </x:c>
      <x:c r="L1258" s="12" t="n">
        <x:v>0</x:v>
      </x:c>
      <x:c r="M1258" s="12" t="n">
        <x:v>0</x:v>
      </x:c>
      <x:c r="N1258" s="12" t="n">
        <x:f>M1258-L1258</x:f>
        <x:v>0</x:v>
      </x:c>
      <x:c r="O1258" s="3" t="str">
        <x:v>Anexo IX</x:v>
      </x:c>
    </x:row>
    <x:row r="1259" ht="34" customHeight="1">
      <x:c r="A1259" s="3" t="str">
        <x:v>Julho</x:v>
      </x:c>
      <x:c r="B1259" s="3" t="str">
        <x:v>O&amp;M</x:v>
      </x:c>
      <x:c r="C1259" s="3" t="str">
        <x:v>PRODUÇÃO</x:v>
      </x:c>
      <x:c r="D1259" s="3" t="str">
        <x:v>5032000229</x:v>
      </x:c>
      <x:c r="E1259" s="9" t="str">
        <x:v>RET CABO MENSAGEIRO RDC LV</x:v>
      </x:c>
      <x:c r="F1259" s="3" t="str">
        <x:v>METRO</x:v>
      </x:c>
      <x:c r="G1259" s="10" t="n">
        <x:v>0</x:v>
      </x:c>
      <x:c r="H1259" s="10" t="str">
        <x:f>IF(G1259="","",G1259/12)</x:f>
      </x:c>
      <x:c r="I1259" s="10" t="n">
        <x:v>0</x:v>
      </x:c>
      <x:c r="J1259" s="10" t="str">
        <x:f>IF(H1259="","",I1259-H1259)</x:f>
      </x:c>
      <x:c r="K1259" s="11" t="str">
        <x:f>IF(H1259&gt;0,I1259/H1259,"")</x:f>
      </x:c>
      <x:c r="L1259" s="12" t="n">
        <x:v>0</x:v>
      </x:c>
      <x:c r="M1259" s="12" t="n">
        <x:v>0</x:v>
      </x:c>
      <x:c r="N1259" s="12" t="n">
        <x:f>M1259-L1259</x:f>
        <x:v>0</x:v>
      </x:c>
      <x:c r="O1259" s="3" t="str">
        <x:v>Anexo IX</x:v>
      </x:c>
    </x:row>
    <x:row r="1260" ht="34" customHeight="1">
      <x:c r="A1260" s="3" t="str">
        <x:v>Julho</x:v>
      </x:c>
      <x:c r="B1260" s="3" t="str">
        <x:v>O&amp;M</x:v>
      </x:c>
      <x:c r="C1260" s="3" t="str">
        <x:v>PRODUÇÃO</x:v>
      </x:c>
      <x:c r="D1260" s="3" t="str">
        <x:v>5032000230</x:v>
      </x:c>
      <x:c r="E1260" s="9" t="str">
        <x:v>TENSIONAR COND MENSAGEIRO RDC LV</x:v>
      </x:c>
      <x:c r="F1260" s="3" t="str">
        <x:v>UNIDADE</x:v>
      </x:c>
      <x:c r="G1260" s="10" t="n">
        <x:v>0</x:v>
      </x:c>
      <x:c r="H1260" s="10" t="str">
        <x:f>IF(G1260="","",G1260/12)</x:f>
      </x:c>
      <x:c r="I1260" s="10" t="n">
        <x:v>2</x:v>
      </x:c>
      <x:c r="J1260" s="10" t="str">
        <x:f>IF(H1260="","",I1260-H1260)</x:f>
      </x:c>
      <x:c r="K1260" s="11" t="str">
        <x:f>IF(H1260&gt;0,I1260/H1260,"")</x:f>
      </x:c>
      <x:c r="L1260" s="12" t="n">
        <x:v>0</x:v>
      </x:c>
      <x:c r="M1260" s="12" t="n">
        <x:v>610.92</x:v>
      </x:c>
      <x:c r="N1260" s="12" t="n">
        <x:f>M1260-L1260</x:f>
        <x:v>610.92</x:v>
      </x:c>
      <x:c r="O1260" s="3" t="str">
        <x:v>Anexo IX</x:v>
      </x:c>
    </x:row>
    <x:row r="1261" ht="34" customHeight="1">
      <x:c r="A1261" s="3" t="str">
        <x:v>Julho</x:v>
      </x:c>
      <x:c r="B1261" s="3" t="str">
        <x:v>O&amp;M</x:v>
      </x:c>
      <x:c r="C1261" s="3" t="str">
        <x:v>PRODUÇÃO</x:v>
      </x:c>
      <x:c r="D1261" s="3" t="str">
        <x:v>5032000231</x:v>
      </x:c>
      <x:c r="E1261" s="9" t="str">
        <x:v>TENSIONAR COND PROTEGIDO RDC LV</x:v>
      </x:c>
      <x:c r="F1261" s="3" t="str">
        <x:v>UNIDADE</x:v>
      </x:c>
      <x:c r="G1261" s="10" t="n">
        <x:v>0</x:v>
      </x:c>
      <x:c r="H1261" s="10" t="str">
        <x:f>IF(G1261="","",G1261/12)</x:f>
      </x:c>
      <x:c r="I1261" s="10" t="n">
        <x:v>12</x:v>
      </x:c>
      <x:c r="J1261" s="10" t="str">
        <x:f>IF(H1261="","",I1261-H1261)</x:f>
      </x:c>
      <x:c r="K1261" s="11" t="str">
        <x:f>IF(H1261&gt;0,I1261/H1261,"")</x:f>
      </x:c>
      <x:c r="L1261" s="12" t="n">
        <x:v>0</x:v>
      </x:c>
      <x:c r="M1261" s="12" t="n">
        <x:v>3665.52</x:v>
      </x:c>
      <x:c r="N1261" s="12" t="n">
        <x:f>M1261-L1261</x:f>
        <x:v>3665.52</x:v>
      </x:c>
      <x:c r="O1261" s="3" t="str">
        <x:v>Anexo IX</x:v>
      </x:c>
    </x:row>
    <x:row r="1262" ht="34" customHeight="1">
      <x:c r="A1262" s="3" t="str">
        <x:v>Julho</x:v>
      </x:c>
      <x:c r="B1262" s="3" t="str">
        <x:v>O&amp;M</x:v>
      </x:c>
      <x:c r="C1262" s="3" t="str">
        <x:v>PRODUÇÃO</x:v>
      </x:c>
      <x:c r="D1262" s="3" t="str">
        <x:v>5025300403</x:v>
      </x:c>
      <x:c r="E1262" s="9" t="str">
        <x:v>RET ESPACADOR LOSANGULAR RDC LV</x:v>
      </x:c>
      <x:c r="F1262" s="3" t="str">
        <x:v>CONJUNTO</x:v>
      </x:c>
      <x:c r="G1262" s="10" t="n">
        <x:v>0</x:v>
      </x:c>
      <x:c r="H1262" s="10" t="str">
        <x:f>IF(G1262="","",G1262/12)</x:f>
      </x:c>
      <x:c r="I1262" s="10" t="n">
        <x:v>18</x:v>
      </x:c>
      <x:c r="J1262" s="10" t="str">
        <x:f>IF(H1262="","",I1262-H1262)</x:f>
      </x:c>
      <x:c r="K1262" s="11" t="str">
        <x:f>IF(H1262&gt;0,I1262/H1262,"")</x:f>
      </x:c>
      <x:c r="L1262" s="12" t="n">
        <x:v>0</x:v>
      </x:c>
      <x:c r="M1262" s="12" t="n">
        <x:v>2467.8</x:v>
      </x:c>
      <x:c r="N1262" s="12" t="n">
        <x:f>M1262-L1262</x:f>
        <x:v>2467.8</x:v>
      </x:c>
      <x:c r="O1262" s="3" t="str">
        <x:v>Anexo IX</x:v>
      </x:c>
    </x:row>
    <x:row r="1263" ht="34" customHeight="1">
      <x:c r="A1263" s="3" t="str">
        <x:v>Julho</x:v>
      </x:c>
      <x:c r="B1263" s="3" t="str">
        <x:v>O&amp;M</x:v>
      </x:c>
      <x:c r="C1263" s="3" t="str">
        <x:v>PRODUÇÃO</x:v>
      </x:c>
      <x:c r="D1263" s="3" t="str">
        <x:v>5034000028</x:v>
      </x:c>
      <x:c r="E1263" s="9" t="str">
        <x:v>INST/RET BIG JUMPER LV</x:v>
      </x:c>
      <x:c r="F1263" s="3" t="str">
        <x:v>UNIDADE</x:v>
      </x:c>
      <x:c r="G1263" s="10" t="n">
        <x:v>0</x:v>
      </x:c>
      <x:c r="H1263" s="10" t="str">
        <x:f>IF(G1263="","",G1263/12)</x:f>
      </x:c>
      <x:c r="I1263" s="10" t="n">
        <x:v>0</x:v>
      </x:c>
      <x:c r="J1263" s="10" t="str">
        <x:f>IF(H1263="","",I1263-H1263)</x:f>
      </x:c>
      <x:c r="K1263" s="11" t="str">
        <x:f>IF(H1263&gt;0,I1263/H1263,"")</x:f>
      </x:c>
      <x:c r="L1263" s="12" t="n">
        <x:v>0</x:v>
      </x:c>
      <x:c r="M1263" s="12" t="n">
        <x:v>0</x:v>
      </x:c>
      <x:c r="N1263" s="12" t="n">
        <x:f>M1263-L1263</x:f>
        <x:v>0</x:v>
      </x:c>
      <x:c r="O1263" s="3" t="str">
        <x:v>Anexo IX</x:v>
      </x:c>
    </x:row>
    <x:row r="1264" ht="34" customHeight="1">
      <x:c r="A1264" s="3" t="str">
        <x:v>Julho</x:v>
      </x:c>
      <x:c r="B1264" s="3" t="str">
        <x:v>O&amp;M</x:v>
      </x:c>
      <x:c r="C1264" s="3" t="str">
        <x:v>PRODUÇÃO</x:v>
      </x:c>
      <x:c r="D1264" s="3" t="str">
        <x:v>5013100004</x:v>
      </x:c>
      <x:c r="E1264" s="9" t="str">
        <x:v>TURMA LV 3H CAM ATEND EMERGENCIAL</x:v>
      </x:c>
      <x:c r="F1264" s="3" t="str">
        <x:v>HORA</x:v>
      </x:c>
      <x:c r="G1264" s="10" t="n">
        <x:v>0</x:v>
      </x:c>
      <x:c r="H1264" s="10" t="str">
        <x:f>IF(G1264="","",G1264/12)</x:f>
      </x:c>
      <x:c r="I1264" s="10" t="n">
        <x:v>0</x:v>
      </x:c>
      <x:c r="J1264" s="10" t="str">
        <x:f>IF(H1264="","",I1264-H1264)</x:f>
      </x:c>
      <x:c r="K1264" s="11" t="str">
        <x:f>IF(H1264&gt;0,I1264/H1264,"")</x:f>
      </x:c>
      <x:c r="L1264" s="12" t="n">
        <x:v>0</x:v>
      </x:c>
      <x:c r="M1264" s="12" t="n">
        <x:v>0</x:v>
      </x:c>
      <x:c r="N1264" s="12" t="n">
        <x:f>M1264-L1264</x:f>
        <x:v>0</x:v>
      </x:c>
      <x:c r="O1264" s="3" t="str">
        <x:v>Anexo IX</x:v>
      </x:c>
    </x:row>
    <x:row r="1265" ht="34" customHeight="1">
      <x:c r="A1265" s="3" t="str">
        <x:v>Julho</x:v>
      </x:c>
      <x:c r="B1265" s="3" t="str">
        <x:v>O&amp;M</x:v>
      </x:c>
      <x:c r="C1265" s="3" t="str">
        <x:v>PRODUÇÃO</x:v>
      </x:c>
      <x:c r="D1265" s="3" t="str">
        <x:v>5013100005</x:v>
      </x:c>
      <x:c r="E1265" s="9" t="str">
        <x:v>TURMA LV 4H CAM ATEND EMERGENCIAL</x:v>
      </x:c>
      <x:c r="F1265" s="3" t="str">
        <x:v>HORA</x:v>
      </x:c>
      <x:c r="G1265" s="10" t="n">
        <x:v>0</x:v>
      </x:c>
      <x:c r="H1265" s="10" t="str">
        <x:f>IF(G1265="","",G1265/12)</x:f>
      </x:c>
      <x:c r="I1265" s="10" t="n">
        <x:v>0</x:v>
      </x:c>
      <x:c r="J1265" s="10" t="str">
        <x:f>IF(H1265="","",I1265-H1265)</x:f>
      </x:c>
      <x:c r="K1265" s="11" t="str">
        <x:f>IF(H1265&gt;0,I1265/H1265,"")</x:f>
      </x:c>
      <x:c r="L1265" s="12" t="n">
        <x:v>0</x:v>
      </x:c>
      <x:c r="M1265" s="12" t="n">
        <x:v>0</x:v>
      </x:c>
      <x:c r="N1265" s="12" t="n">
        <x:f>M1265-L1265</x:f>
        <x:v>0</x:v>
      </x:c>
      <x:c r="O1265" s="3" t="str">
        <x:v>Anexo IX</x:v>
      </x:c>
    </x:row>
    <x:row r="1266" ht="34" customHeight="1">
      <x:c r="A1266" s="3" t="str">
        <x:v>Julho</x:v>
      </x:c>
      <x:c r="B1266" s="3" t="str">
        <x:v>O&amp;M</x:v>
      </x:c>
      <x:c r="C1266" s="3" t="str">
        <x:v>PRODUÇÃO</x:v>
      </x:c>
      <x:c r="D1266" s="3" t="str">
        <x:v>5013100006</x:v>
      </x:c>
      <x:c r="E1266" s="9" t="str">
        <x:v>TURMA LV 3H CAM ATEND EMERGENCIAL (25%)</x:v>
      </x:c>
      <x:c r="F1266" s="3" t="str">
        <x:v>HORA</x:v>
      </x:c>
      <x:c r="G1266" s="10" t="n">
        <x:v>0</x:v>
      </x:c>
      <x:c r="H1266" s="10" t="str">
        <x:f>IF(G1266="","",G1266/12)</x:f>
      </x:c>
      <x:c r="I1266" s="10" t="n">
        <x:v>0</x:v>
      </x:c>
      <x:c r="J1266" s="10" t="str">
        <x:f>IF(H1266="","",I1266-H1266)</x:f>
      </x:c>
      <x:c r="K1266" s="11" t="str">
        <x:f>IF(H1266&gt;0,I1266/H1266,"")</x:f>
      </x:c>
      <x:c r="L1266" s="12" t="n">
        <x:v>0</x:v>
      </x:c>
      <x:c r="M1266" s="12" t="n">
        <x:v>0</x:v>
      </x:c>
      <x:c r="N1266" s="12" t="n">
        <x:f>M1266-L1266</x:f>
        <x:v>0</x:v>
      </x:c>
      <x:c r="O1266" s="3" t="str">
        <x:v>Anexo IX</x:v>
      </x:c>
    </x:row>
    <x:row r="1267" ht="34" customHeight="1">
      <x:c r="A1267" s="3" t="str">
        <x:v>Julho</x:v>
      </x:c>
      <x:c r="B1267" s="3" t="str">
        <x:v>O&amp;M</x:v>
      </x:c>
      <x:c r="C1267" s="3" t="str">
        <x:v>PRODUÇÃO</x:v>
      </x:c>
      <x:c r="D1267" s="3" t="str">
        <x:v>5013000001</x:v>
      </x:c>
      <x:c r="E1267" s="9" t="str">
        <x:v>TURMA LV 4H CAM ATEND EMERGENCIAL (25%)</x:v>
      </x:c>
      <x:c r="F1267" s="3" t="str">
        <x:v>HORA</x:v>
      </x:c>
      <x:c r="G1267" s="10" t="n">
        <x:v>0</x:v>
      </x:c>
      <x:c r="H1267" s="10" t="str">
        <x:f>IF(G1267="","",G1267/12)</x:f>
      </x:c>
      <x:c r="I1267" s="10" t="n">
        <x:v>0</x:v>
      </x:c>
      <x:c r="J1267" s="10" t="str">
        <x:f>IF(H1267="","",I1267-H1267)</x:f>
      </x:c>
      <x:c r="K1267" s="11" t="str">
        <x:f>IF(H1267&gt;0,I1267/H1267,"")</x:f>
      </x:c>
      <x:c r="L1267" s="12" t="n">
        <x:v>0</x:v>
      </x:c>
      <x:c r="M1267" s="12" t="n">
        <x:v>0</x:v>
      </x:c>
      <x:c r="N1267" s="12" t="n">
        <x:f>M1267-L1267</x:f>
        <x:v>0</x:v>
      </x:c>
      <x:c r="O1267" s="3" t="str">
        <x:v>Anexo IX</x:v>
      </x:c>
    </x:row>
    <x:row r="1268" ht="34" customHeight="1">
      <x:c r="A1268" s="3" t="str">
        <x:v>Julho</x:v>
      </x:c>
      <x:c r="B1268" s="3" t="str">
        <x:v>O&amp;M</x:v>
      </x:c>
      <x:c r="C1268" s="3" t="str">
        <x:v>PRODUÇÃO</x:v>
      </x:c>
      <x:c r="D1268" s="3" t="str">
        <x:v>5021000196</x:v>
      </x:c>
      <x:c r="E1268" s="9" t="str">
        <x:v>INST ESTR PRI RDC 1F ANCORAGEM DUPLA LM</x:v>
      </x:c>
      <x:c r="F1268" s="3" t="str">
        <x:v>CONJUNTO</x:v>
      </x:c>
      <x:c r="G1268" s="10" t="n">
        <x:v>0</x:v>
      </x:c>
      <x:c r="H1268" s="10" t="str">
        <x:f>IF(G1268="","",G1268/12)</x:f>
      </x:c>
      <x:c r="I1268" s="10" t="n">
        <x:v>0</x:v>
      </x:c>
      <x:c r="J1268" s="10" t="str">
        <x:f>IF(H1268="","",I1268-H1268)</x:f>
      </x:c>
      <x:c r="K1268" s="11" t="str">
        <x:f>IF(H1268&gt;0,I1268/H1268,"")</x:f>
      </x:c>
      <x:c r="L1268" s="12" t="n">
        <x:v>0</x:v>
      </x:c>
      <x:c r="M1268" s="12" t="n">
        <x:v>0</x:v>
      </x:c>
      <x:c r="N1268" s="12" t="n">
        <x:f>M1268-L1268</x:f>
        <x:v>0</x:v>
      </x:c>
      <x:c r="O1268" s="3" t="str">
        <x:v>Anexo IX</x:v>
      </x:c>
    </x:row>
    <x:row r="1269" ht="34" customHeight="1">
      <x:c r="A1269" s="3" t="str">
        <x:v>Julho</x:v>
      </x:c>
      <x:c r="B1269" s="3" t="str">
        <x:v>O&amp;M</x:v>
      </x:c>
      <x:c r="C1269" s="3" t="str">
        <x:v>PRODUÇÃO</x:v>
      </x:c>
      <x:c r="D1269" s="3" t="str">
        <x:v>5021000197</x:v>
      </x:c>
      <x:c r="E1269" s="9" t="str">
        <x:v>INST ESTR PRI RDC 1F ANCORAGEM SIMPLE LM</x:v>
      </x:c>
      <x:c r="F1269" s="3" t="str">
        <x:v>CONJUNTO</x:v>
      </x:c>
      <x:c r="G1269" s="10" t="n">
        <x:v>0</x:v>
      </x:c>
      <x:c r="H1269" s="10" t="str">
        <x:f>IF(G1269="","",G1269/12)</x:f>
      </x:c>
      <x:c r="I1269" s="10" t="n">
        <x:v>0</x:v>
      </x:c>
      <x:c r="J1269" s="10" t="str">
        <x:f>IF(H1269="","",I1269-H1269)</x:f>
      </x:c>
      <x:c r="K1269" s="11" t="str">
        <x:f>IF(H1269&gt;0,I1269/H1269,"")</x:f>
      </x:c>
      <x:c r="L1269" s="12" t="n">
        <x:v>0</x:v>
      </x:c>
      <x:c r="M1269" s="12" t="n">
        <x:v>0</x:v>
      </x:c>
      <x:c r="N1269" s="12" t="n">
        <x:f>M1269-L1269</x:f>
        <x:v>0</x:v>
      </x:c>
      <x:c r="O1269" s="3" t="str">
        <x:v>Anexo IX</x:v>
      </x:c>
    </x:row>
    <x:row r="1270" ht="34" customHeight="1">
      <x:c r="A1270" s="3" t="str">
        <x:v>Julho</x:v>
      </x:c>
      <x:c r="B1270" s="3" t="str">
        <x:v>O&amp;M</x:v>
      </x:c>
      <x:c r="C1270" s="3" t="str">
        <x:v>PRODUÇÃO</x:v>
      </x:c>
      <x:c r="D1270" s="3" t="str">
        <x:v>5024000087</x:v>
      </x:c>
      <x:c r="E1270" s="9" t="str">
        <x:v>INST KIT PARCIAL INTERNA RESIDENCIAL LM</x:v>
      </x:c>
      <x:c r="F1270" s="3" t="str">
        <x:v>UNIDADE</x:v>
      </x:c>
      <x:c r="G1270" s="10" t="n">
        <x:v>0</x:v>
      </x:c>
      <x:c r="H1270" s="10" t="str">
        <x:f>IF(G1270="","",G1270/12)</x:f>
      </x:c>
      <x:c r="I1270" s="10" t="n">
        <x:v>0</x:v>
      </x:c>
      <x:c r="J1270" s="10" t="str">
        <x:f>IF(H1270="","",I1270-H1270)</x:f>
      </x:c>
      <x:c r="K1270" s="11" t="str">
        <x:f>IF(H1270&gt;0,I1270/H1270,"")</x:f>
      </x:c>
      <x:c r="L1270" s="12" t="n">
        <x:v>0</x:v>
      </x:c>
      <x:c r="M1270" s="12" t="n">
        <x:v>0</x:v>
      </x:c>
      <x:c r="N1270" s="12" t="n">
        <x:f>M1270-L1270</x:f>
        <x:v>0</x:v>
      </x:c>
      <x:c r="O1270" s="3" t="str">
        <x:v>Anexo IX</x:v>
      </x:c>
    </x:row>
    <x:row r="1271" ht="34" customHeight="1">
      <x:c r="A1271" s="3" t="str">
        <x:v>Julho</x:v>
      </x:c>
      <x:c r="B1271" s="3" t="str">
        <x:v>O&amp;M</x:v>
      </x:c>
      <x:c r="C1271" s="3" t="str">
        <x:v>PRODUÇÃO</x:v>
      </x:c>
      <x:c r="D1271" s="3" t="str">
        <x:v>5021000195</x:v>
      </x:c>
      <x:c r="E1271" s="9" t="str">
        <x:v>RET ESTR PRI RDC 1F ANCORAGEM DUPLA LM</x:v>
      </x:c>
      <x:c r="F1271" s="3" t="str">
        <x:v>CONJUNTO</x:v>
      </x:c>
      <x:c r="G1271" s="10" t="n">
        <x:v>0</x:v>
      </x:c>
      <x:c r="H1271" s="10" t="str">
        <x:f>IF(G1271="","",G1271/12)</x:f>
      </x:c>
      <x:c r="I1271" s="10" t="n">
        <x:v>0</x:v>
      </x:c>
      <x:c r="J1271" s="10" t="str">
        <x:f>IF(H1271="","",I1271-H1271)</x:f>
      </x:c>
      <x:c r="K1271" s="11" t="str">
        <x:f>IF(H1271&gt;0,I1271/H1271,"")</x:f>
      </x:c>
      <x:c r="L1271" s="12" t="n">
        <x:v>0</x:v>
      </x:c>
      <x:c r="M1271" s="12" t="n">
        <x:v>0</x:v>
      </x:c>
      <x:c r="N1271" s="12" t="n">
        <x:f>M1271-L1271</x:f>
        <x:v>0</x:v>
      </x:c>
      <x:c r="O1271" s="3" t="str">
        <x:v>Anexo IX</x:v>
      </x:c>
    </x:row>
    <x:row r="1272" ht="34" customHeight="1">
      <x:c r="A1272" s="3" t="str">
        <x:v>Julho</x:v>
      </x:c>
      <x:c r="B1272" s="3" t="str">
        <x:v>O&amp;M</x:v>
      </x:c>
      <x:c r="C1272" s="3" t="str">
        <x:v>PRODUÇÃO</x:v>
      </x:c>
      <x:c r="D1272" s="3" t="str">
        <x:v>5021000198</x:v>
      </x:c>
      <x:c r="E1272" s="9" t="str">
        <x:v>RET ESTR PRI RDC 1F ANCORAGEM SIMPLES LM</x:v>
      </x:c>
      <x:c r="F1272" s="3" t="str">
        <x:v>CONJUNTO</x:v>
      </x:c>
      <x:c r="G1272" s="10" t="n">
        <x:v>0</x:v>
      </x:c>
      <x:c r="H1272" s="10" t="str">
        <x:f>IF(G1272="","",G1272/12)</x:f>
      </x:c>
      <x:c r="I1272" s="10" t="n">
        <x:v>0</x:v>
      </x:c>
      <x:c r="J1272" s="10" t="str">
        <x:f>IF(H1272="","",I1272-H1272)</x:f>
      </x:c>
      <x:c r="K1272" s="11" t="str">
        <x:f>IF(H1272&gt;0,I1272/H1272,"")</x:f>
      </x:c>
      <x:c r="L1272" s="12" t="n">
        <x:v>0</x:v>
      </x:c>
      <x:c r="M1272" s="12" t="n">
        <x:v>0</x:v>
      </x:c>
      <x:c r="N1272" s="12" t="n">
        <x:f>M1272-L1272</x:f>
        <x:v>0</x:v>
      </x:c>
      <x:c r="O1272" s="3" t="str">
        <x:v>Anexo IX</x:v>
      </x:c>
    </x:row>
    <x:row r="1273" ht="34" customHeight="1">
      <x:c r="A1273" s="3" t="str">
        <x:v>Julho</x:v>
      </x:c>
      <x:c r="B1273" s="3" t="str">
        <x:v>O&amp;M</x:v>
      </x:c>
      <x:c r="C1273" s="3" t="str">
        <x:v>PRODUÇÃO</x:v>
      </x:c>
      <x:c r="D1273" s="3" t="str">
        <x:v>5031200369</x:v>
      </x:c>
      <x:c r="E1273" s="9" t="str">
        <x:v>INST ESTR PRI RDC 1F ANCORAGEM SIMPLE LV</x:v>
      </x:c>
      <x:c r="F1273" s="3" t="str">
        <x:v>CONJUNTO</x:v>
      </x:c>
      <x:c r="G1273" s="10" t="n">
        <x:v>0</x:v>
      </x:c>
      <x:c r="H1273" s="10" t="str">
        <x:f>IF(G1273="","",G1273/12)</x:f>
      </x:c>
      <x:c r="I1273" s="10" t="n">
        <x:v>0</x:v>
      </x:c>
      <x:c r="J1273" s="10" t="str">
        <x:f>IF(H1273="","",I1273-H1273)</x:f>
      </x:c>
      <x:c r="K1273" s="11" t="str">
        <x:f>IF(H1273&gt;0,I1273/H1273,"")</x:f>
      </x:c>
      <x:c r="L1273" s="12" t="n">
        <x:v>0</x:v>
      </x:c>
      <x:c r="M1273" s="12" t="n">
        <x:v>0</x:v>
      </x:c>
      <x:c r="N1273" s="12" t="n">
        <x:f>M1273-L1273</x:f>
        <x:v>0</x:v>
      </x:c>
      <x:c r="O1273" s="3" t="str">
        <x:v>Anexo IX</x:v>
      </x:c>
    </x:row>
    <x:row r="1274" ht="34" customHeight="1">
      <x:c r="A1274" s="3" t="str">
        <x:v>Julho</x:v>
      </x:c>
      <x:c r="B1274" s="3" t="str">
        <x:v>O&amp;M</x:v>
      </x:c>
      <x:c r="C1274" s="3" t="str">
        <x:v>PRODUÇÃO</x:v>
      </x:c>
      <x:c r="D1274" s="3" t="str">
        <x:v>5031200372</x:v>
      </x:c>
      <x:c r="E1274" s="9" t="str">
        <x:v>RET ESTR PRI RDC 1F ANCORAGEM SIMPLES LV</x:v>
      </x:c>
      <x:c r="F1274" s="3" t="str">
        <x:v>CONJUNTO</x:v>
      </x:c>
      <x:c r="G1274" s="10" t="n">
        <x:v>0</x:v>
      </x:c>
      <x:c r="H1274" s="10" t="str">
        <x:f>IF(G1274="","",G1274/12)</x:f>
      </x:c>
      <x:c r="I1274" s="10" t="n">
        <x:v>0</x:v>
      </x:c>
      <x:c r="J1274" s="10" t="str">
        <x:f>IF(H1274="","",I1274-H1274)</x:f>
      </x:c>
      <x:c r="K1274" s="11" t="str">
        <x:f>IF(H1274&gt;0,I1274/H1274,"")</x:f>
      </x:c>
      <x:c r="L1274" s="12" t="n">
        <x:v>0</x:v>
      </x:c>
      <x:c r="M1274" s="12" t="n">
        <x:v>0</x:v>
      </x:c>
      <x:c r="N1274" s="12" t="n">
        <x:f>M1274-L1274</x:f>
        <x:v>0</x:v>
      </x:c>
      <x:c r="O1274" s="3" t="str">
        <x:v>Anexo IX</x:v>
      </x:c>
    </x:row>
    <x:row r="1275" ht="34" customHeight="1">
      <x:c r="A1275" s="3" t="str">
        <x:v>Julho</x:v>
      </x:c>
      <x:c r="B1275" s="3" t="str">
        <x:v>O&amp;M</x:v>
      </x:c>
      <x:c r="C1275" s="3" t="str">
        <x:v>PRODUÇÃO</x:v>
      </x:c>
      <x:c r="D1275" s="3" t="str">
        <x:v>5031200370</x:v>
      </x:c>
      <x:c r="E1275" s="9" t="str">
        <x:v>INST ESTR PRI RDC 1F ANCORAGEM DUPLA LV</x:v>
      </x:c>
      <x:c r="F1275" s="3" t="str">
        <x:v>CONJUNTO</x:v>
      </x:c>
      <x:c r="G1275" s="10" t="n">
        <x:v>0</x:v>
      </x:c>
      <x:c r="H1275" s="10" t="str">
        <x:f>IF(G1275="","",G1275/12)</x:f>
      </x:c>
      <x:c r="I1275" s="10" t="n">
        <x:v>0</x:v>
      </x:c>
      <x:c r="J1275" s="10" t="str">
        <x:f>IF(H1275="","",I1275-H1275)</x:f>
      </x:c>
      <x:c r="K1275" s="11" t="str">
        <x:f>IF(H1275&gt;0,I1275/H1275,"")</x:f>
      </x:c>
      <x:c r="L1275" s="12" t="n">
        <x:v>0</x:v>
      </x:c>
      <x:c r="M1275" s="12" t="n">
        <x:v>0</x:v>
      </x:c>
      <x:c r="N1275" s="12" t="n">
        <x:f>M1275-L1275</x:f>
        <x:v>0</x:v>
      </x:c>
      <x:c r="O1275" s="3" t="str">
        <x:v>Anexo IX</x:v>
      </x:c>
    </x:row>
    <x:row r="1276" ht="34" customHeight="1">
      <x:c r="A1276" s="3" t="str">
        <x:v>Julho</x:v>
      </x:c>
      <x:c r="B1276" s="3" t="str">
        <x:v>O&amp;M</x:v>
      </x:c>
      <x:c r="C1276" s="3" t="str">
        <x:v>PRODUÇÃO</x:v>
      </x:c>
      <x:c r="D1276" s="3" t="str">
        <x:v>5031200371</x:v>
      </x:c>
      <x:c r="E1276" s="9" t="str">
        <x:v>RET ESTR PRI RDC 1F ANCORAGEM DUPLA LV</x:v>
      </x:c>
      <x:c r="F1276" s="3" t="str">
        <x:v>CONJUNTO</x:v>
      </x:c>
      <x:c r="G1276" s="10" t="n">
        <x:v>0</x:v>
      </x:c>
      <x:c r="H1276" s="10" t="str">
        <x:f>IF(G1276="","",G1276/12)</x:f>
      </x:c>
      <x:c r="I1276" s="10" t="n">
        <x:v>0</x:v>
      </x:c>
      <x:c r="J1276" s="10" t="str">
        <x:f>IF(H1276="","",I1276-H1276)</x:f>
      </x:c>
      <x:c r="K1276" s="11" t="str">
        <x:f>IF(H1276&gt;0,I1276/H1276,"")</x:f>
      </x:c>
      <x:c r="L1276" s="12" t="n">
        <x:v>0</x:v>
      </x:c>
      <x:c r="M1276" s="12" t="n">
        <x:v>0</x:v>
      </x:c>
      <x:c r="N1276" s="12" t="n">
        <x:f>M1276-L1276</x:f>
        <x:v>0</x:v>
      </x:c>
      <x:c r="O1276" s="3" t="str">
        <x:v>Anexo IX</x:v>
      </x:c>
    </x:row>
    <x:row r="1277" ht="34" customHeight="1">
      <x:c r="A1277" s="3" t="str">
        <x:v>Julho</x:v>
      </x:c>
      <x:c r="B1277" s="3" t="str">
        <x:v>STC</x:v>
      </x:c>
      <x:c r="C1277" s="3" t="str">
        <x:v>PRODUÇÃO</x:v>
      </x:c>
      <x:c r="D1277" s="3" t="str">
        <x:v>5013300039</x:v>
      </x:c>
      <x:c r="E1277" s="9" t="str">
        <x:v>ATEND EMERG FALTA ENERGIA INDIV</x:v>
      </x:c>
      <x:c r="F1277" s="3" t="str">
        <x:v>UNIDADE</x:v>
      </x:c>
      <x:c r="G1277" s="10" t="n">
        <x:v>144827.50000000006</x:v>
      </x:c>
      <x:c r="H1277" s="10" t="n">
        <x:f>IF(G1277="","",G1277/12)</x:f>
        <x:v>12068.958333333338</x:v>
      </x:c>
      <x:c r="I1277" s="10" t="n">
        <x:v>9017</x:v>
      </x:c>
      <x:c r="J1277" s="10" t="n">
        <x:f>IF(H1277="","",I1277-H1277)</x:f>
        <x:v>-3051.9583333333376</x:v>
      </x:c>
      <x:c r="K1277" s="11" t="n">
        <x:f>IF(H1277&gt;0,I1277/H1277,"")</x:f>
        <x:v>0.747123301859108</x:v>
      </x:c>
      <x:c r="L1277" s="12" t="n">
        <x:v>2617274.3</x:v>
      </x:c>
      <x:c r="M1277" s="12" t="n">
        <x:v>1955426.62</x:v>
      </x:c>
      <x:c r="N1277" s="12" t="n">
        <x:f>M1277-L1277</x:f>
        <x:v>-661847.6799999997</x:v>
      </x:c>
      <x:c r="O1277" s="3" t="str">
        <x:v>Anexo IX</x:v>
      </x:c>
    </x:row>
    <x:row r="1278" ht="34" customHeight="1">
      <x:c r="A1278" s="3" t="str">
        <x:v>Julho</x:v>
      </x:c>
      <x:c r="B1278" s="3" t="str">
        <x:v>STC</x:v>
      </x:c>
      <x:c r="C1278" s="3" t="str">
        <x:v>PRODUÇÃO</x:v>
      </x:c>
      <x:c r="D1278" s="3" t="str">
        <x:v>5082000203</x:v>
      </x:c>
      <x:c r="E1278" s="9" t="str">
        <x:v>INST RAMAL DE CONEXAO CONC/MULTIPLEX STC</x:v>
      </x:c>
      <x:c r="F1278" s="3" t="str">
        <x:v>UNIDADE</x:v>
      </x:c>
      <x:c r="G1278" s="10" t="n">
        <x:v>104799.20000000008</x:v>
      </x:c>
      <x:c r="H1278" s="10" t="n">
        <x:f>IF(G1278="","",G1278/12)</x:f>
        <x:v>8733.266666666674</x:v>
      </x:c>
      <x:c r="I1278" s="10" t="n">
        <x:v>4542</x:v>
      </x:c>
      <x:c r="J1278" s="10" t="n">
        <x:f>IF(H1278="","",I1278-H1278)</x:f>
        <x:v>-4191.266666666674</x:v>
      </x:c>
      <x:c r="K1278" s="11" t="n">
        <x:f>IF(H1278&gt;0,I1278/H1278,"")</x:f>
        <x:v>0.5200803059565337</x:v>
      </x:c>
      <x:c r="L1278" s="12" t="n">
        <x:v>2098079.98</x:v>
      </x:c>
      <x:c r="M1278" s="12" t="n">
        <x:v>1091170.08</x:v>
      </x:c>
      <x:c r="N1278" s="12" t="n">
        <x:f>M1278-L1278</x:f>
        <x:v>-1006909.8999999999</x:v>
      </x:c>
      <x:c r="O1278" s="3" t="str">
        <x:v>Anexo IX</x:v>
      </x:c>
    </x:row>
    <x:row r="1279" ht="34" customHeight="1">
      <x:c r="A1279" s="3" t="str">
        <x:v>Julho</x:v>
      </x:c>
      <x:c r="B1279" s="3" t="str">
        <x:v>STC</x:v>
      </x:c>
      <x:c r="C1279" s="3" t="str">
        <x:v>PRODUÇÃO</x:v>
      </x:c>
      <x:c r="D1279" s="3" t="str">
        <x:v>5013300038</x:v>
      </x:c>
      <x:c r="E1279" s="9" t="str">
        <x:v>ATEND EMERG FALTA ENERGIA COLETIVA BT</x:v>
      </x:c>
      <x:c r="F1279" s="3" t="str">
        <x:v>UNIDADE</x:v>
      </x:c>
      <x:c r="G1279" s="10" t="n">
        <x:v>30028.00000000001</x:v>
      </x:c>
      <x:c r="H1279" s="10" t="n">
        <x:f>IF(G1279="","",G1279/12)</x:f>
        <x:v>2502.3333333333344</x:v>
      </x:c>
      <x:c r="I1279" s="10" t="n">
        <x:v>2429</x:v>
      </x:c>
      <x:c r="J1279" s="10" t="n">
        <x:f>IF(H1279="","",I1279-H1279)</x:f>
        <x:v>-73.3333333333344</x:v>
      </x:c>
      <x:c r="K1279" s="11" t="n">
        <x:f>IF(H1279&gt;0,I1279/H1279,"")</x:f>
        <x:v>0.9706940189156783</x:v>
      </x:c>
      <x:c r="L1279" s="12" t="n">
        <x:v>1106456.73</x:v>
      </x:c>
      <x:c r="M1279" s="12" t="n">
        <x:v>1074030.93</x:v>
      </x:c>
      <x:c r="N1279" s="12" t="n">
        <x:f>M1279-L1279</x:f>
        <x:v>-32425.800000000047</x:v>
      </x:c>
      <x:c r="O1279" s="3" t="str">
        <x:v>Anexo IX</x:v>
      </x:c>
    </x:row>
    <x:row r="1280" ht="34" customHeight="1">
      <x:c r="A1280" s="3" t="str">
        <x:v>Julho</x:v>
      </x:c>
      <x:c r="B1280" s="3" t="str">
        <x:v>STC</x:v>
      </x:c>
      <x:c r="C1280" s="3" t="str">
        <x:v>PRODUÇÃO</x:v>
      </x:c>
      <x:c r="D1280" s="3" t="str">
        <x:v>5082000198</x:v>
      </x:c>
      <x:c r="E1280" s="9" t="str">
        <x:v>INST MEDIDOR ELETRONICO STC</x:v>
      </x:c>
      <x:c r="F1280" s="3" t="str">
        <x:v>UNIDADE</x:v>
      </x:c>
      <x:c r="G1280" s="10" t="n">
        <x:v>75381.71395699143</x:v>
      </x:c>
      <x:c r="H1280" s="10" t="n">
        <x:f>IF(G1280="","",G1280/12)</x:f>
        <x:v>6281.809496415953</x:v>
      </x:c>
      <x:c r="I1280" s="10" t="n">
        <x:v>6079</x:v>
      </x:c>
      <x:c r="J1280" s="10" t="n">
        <x:f>IF(H1280="","",I1280-H1280)</x:f>
        <x:v>-202.8094964159527</x:v>
      </x:c>
      <x:c r="K1280" s="11" t="n">
        <x:f>IF(H1280&gt;0,I1280/H1280,"")</x:f>
        <x:v>0.9677147967426162</x:v>
      </x:c>
      <x:c r="L1280" s="12" t="n">
        <x:v>1032603.85</x:v>
      </x:c>
      <x:c r="M1280" s="12" t="n">
        <x:v>999266.02</x:v>
      </x:c>
      <x:c r="N1280" s="12" t="n">
        <x:f>M1280-L1280</x:f>
        <x:v>-33337.82999999996</x:v>
      </x:c>
      <x:c r="O1280" s="3" t="str">
        <x:v>Anexo IX</x:v>
      </x:c>
    </x:row>
    <x:row r="1281" ht="34" customHeight="1">
      <x:c r="A1281" s="3" t="str">
        <x:v>Julho</x:v>
      </x:c>
      <x:c r="B1281" s="3" t="str">
        <x:v>STC</x:v>
      </x:c>
      <x:c r="C1281" s="3" t="str">
        <x:v>PRODUÇÃO</x:v>
      </x:c>
      <x:c r="D1281" s="3" t="str">
        <x:v>5082000204</x:v>
      </x:c>
      <x:c r="E1281" s="9" t="str">
        <x:v>RET RAMAL DE CONEXAO CONC/MULTIPLEX STC</x:v>
      </x:c>
      <x:c r="F1281" s="3" t="str">
        <x:v>UNIDADE</x:v>
      </x:c>
      <x:c r="G1281" s="10" t="n">
        <x:v>50660.00000000002</x:v>
      </x:c>
      <x:c r="H1281" s="10" t="n">
        <x:f>IF(G1281="","",G1281/12)</x:f>
        <x:v>4221.666666666669</x:v>
      </x:c>
      <x:c r="I1281" s="10" t="n">
        <x:v>3100</x:v>
      </x:c>
      <x:c r="J1281" s="10" t="n">
        <x:f>IF(H1281="","",I1281-H1281)</x:f>
        <x:v>-1121.6666666666688</x:v>
      </x:c>
      <x:c r="K1281" s="11" t="n">
        <x:f>IF(H1281&gt;0,I1281/H1281,"")</x:f>
        <x:v>0.7343071456770625</x:v>
      </x:c>
      <x:c r="L1281" s="12" t="n">
        <x:v>709957.68</x:v>
      </x:c>
      <x:c r="M1281" s="12" t="n">
        <x:v>521327</x:v>
      </x:c>
      <x:c r="N1281" s="12" t="n">
        <x:f>M1281-L1281</x:f>
        <x:v>-188630.68000000005</x:v>
      </x:c>
      <x:c r="O1281" s="3" t="str">
        <x:v>Anexo IX</x:v>
      </x:c>
    </x:row>
    <x:row r="1282" ht="34" customHeight="1">
      <x:c r="A1282" s="3" t="str">
        <x:v>Julho</x:v>
      </x:c>
      <x:c r="B1282" s="3" t="str">
        <x:v>STC</x:v>
      </x:c>
      <x:c r="C1282" s="3" t="str">
        <x:v>PRODUÇÃO</x:v>
      </x:c>
      <x:c r="D1282" s="3" t="str">
        <x:v>5082000199</x:v>
      </x:c>
      <x:c r="E1282" s="9" t="str">
        <x:v>RET MEDIDOR ELETRONICO STC</x:v>
      </x:c>
      <x:c r="F1282" s="3" t="str">
        <x:v>UNIDADE</x:v>
      </x:c>
      <x:c r="G1282" s="10" t="n">
        <x:v>68134.83895699143</x:v>
      </x:c>
      <x:c r="H1282" s="10" t="n">
        <x:f>IF(G1282="","",G1282/12)</x:f>
        <x:v>5677.903246415953</x:v>
      </x:c>
      <x:c r="I1282" s="10" t="n">
        <x:v>4630</x:v>
      </x:c>
      <x:c r="J1282" s="10" t="n">
        <x:f>IF(H1282="","",I1282-H1282)</x:f>
        <x:v>-1047.9032464159527</x:v>
      </x:c>
      <x:c r="K1282" s="11" t="n">
        <x:f>IF(H1282&gt;0,I1282/H1282,"")</x:f>
        <x:v>0.815441862790209</x:v>
      </x:c>
      <x:c r="L1282" s="12" t="n">
        <x:v>653299.55</x:v>
      </x:c>
      <x:c r="M1282" s="12" t="n">
        <x:v>532727.8</x:v>
      </x:c>
      <x:c r="N1282" s="12" t="n">
        <x:f>M1282-L1282</x:f>
        <x:v>-120571.75</x:v>
      </x:c>
      <x:c r="O1282" s="3" t="str">
        <x:v>Anexo IX</x:v>
      </x:c>
    </x:row>
    <x:row r="1283" ht="34" customHeight="1">
      <x:c r="A1283" s="3" t="str">
        <x:v>Julho</x:v>
      </x:c>
      <x:c r="B1283" s="3" t="str">
        <x:v>STC</x:v>
      </x:c>
      <x:c r="C1283" s="3" t="str">
        <x:v>PRODUÇÃO</x:v>
      </x:c>
      <x:c r="D1283" s="3" t="str">
        <x:v>5013300047</x:v>
      </x:c>
      <x:c r="E1283" s="9" t="str">
        <x:v>ATEND EMERG EMERGÊNCIA IMPRODUTIVA</x:v>
      </x:c>
      <x:c r="F1283" s="3" t="str">
        <x:v>UNIDADE</x:v>
      </x:c>
      <x:c r="G1283" s="10" t="n">
        <x:v>57575.750000000015</x:v>
      </x:c>
      <x:c r="H1283" s="10" t="n">
        <x:f>IF(G1283="","",G1283/12)</x:f>
        <x:v>4797.979166666668</x:v>
      </x:c>
      <x:c r="I1283" s="10" t="n">
        <x:v>5601</x:v>
      </x:c>
      <x:c r="J1283" s="10" t="n">
        <x:f>IF(H1283="","",I1283-H1283)</x:f>
        <x:v>803.0208333333321</x:v>
      </x:c>
      <x:c r="K1283" s="11" t="n">
        <x:f>IF(H1283&gt;0,I1283/H1283,"")</x:f>
        <x:v>1.1673664693903247</x:v>
      </x:c>
      <x:c r="L1283" s="12" t="n">
        <x:v>627479.72</x:v>
      </x:c>
      <x:c r="M1283" s="12" t="n">
        <x:v>732498.78</x:v>
      </x:c>
      <x:c r="N1283" s="12" t="n">
        <x:f>M1283-L1283</x:f>
        <x:v>105019.06000000006</x:v>
      </x:c>
      <x:c r="O1283" s="3" t="str">
        <x:v>Anexo IX</x:v>
      </x:c>
    </x:row>
    <x:row r="1284" ht="34" customHeight="1">
      <x:c r="A1284" s="3" t="str">
        <x:v>Julho</x:v>
      </x:c>
      <x:c r="B1284" s="3" t="str">
        <x:v>STC</x:v>
      </x:c>
      <x:c r="C1284" s="3" t="str">
        <x:v>PRODUÇÃO</x:v>
      </x:c>
      <x:c r="D1284" s="3" t="str">
        <x:v>5082000181</x:v>
      </x:c>
      <x:c r="E1284" s="9" t="str">
        <x:v>ACAO PRODUTIVA CORTE POSTE STC</x:v>
      </x:c>
      <x:c r="F1284" s="3" t="str">
        <x:v>UNIDADE</x:v>
      </x:c>
      <x:c r="G1284" s="10" t="n">
        <x:v>119583.83045</x:v>
      </x:c>
      <x:c r="H1284" s="10" t="n">
        <x:f>IF(G1284="","",G1284/12)</x:f>
        <x:v>9965.319204166666</x:v>
      </x:c>
      <x:c r="I1284" s="10" t="n">
        <x:v>4438</x:v>
      </x:c>
      <x:c r="J1284" s="10" t="n">
        <x:f>IF(H1284="","",I1284-H1284)</x:f>
        <x:v>-5527.319204166666</x:v>
      </x:c>
      <x:c r="K1284" s="11" t="n">
        <x:f>IF(H1284&gt;0,I1284/H1284,"")</x:f>
        <x:v>0.44534449013378297</x:v>
      </x:c>
      <x:c r="L1284" s="12" t="n">
        <x:v>599912.22</x:v>
      </x:c>
      <x:c r="M1284" s="12" t="n">
        <x:v>267167.6</x:v>
      </x:c>
      <x:c r="N1284" s="12" t="n">
        <x:f>M1284-L1284</x:f>
        <x:v>-332744.62</x:v>
      </x:c>
      <x:c r="O1284" s="3" t="str">
        <x:v>Anexo IX</x:v>
      </x:c>
    </x:row>
    <x:row r="1285" ht="34" customHeight="1">
      <x:c r="A1285" s="3" t="str">
        <x:v>Julho</x:v>
      </x:c>
      <x:c r="B1285" s="3" t="str">
        <x:v>STC</x:v>
      </x:c>
      <x:c r="C1285" s="3" t="str">
        <x:v>PRODUÇÃO</x:v>
      </x:c>
      <x:c r="D1285" s="3" t="str">
        <x:v>5082000188</x:v>
      </x:c>
      <x:c r="E1285" s="9" t="str">
        <x:v>ACAO PRODUTIVA RELIGACAO POSTE STC</x:v>
      </x:c>
      <x:c r="F1285" s="3" t="str">
        <x:v>UNIDADE</x:v>
      </x:c>
      <x:c r="G1285" s="10" t="n">
        <x:v>79776.9595</x:v>
      </x:c>
      <x:c r="H1285" s="10" t="n">
        <x:f>IF(G1285="","",G1285/12)</x:f>
        <x:v>6648.079958333333</x:v>
      </x:c>
      <x:c r="I1285" s="10" t="n">
        <x:v>1075</x:v>
      </x:c>
      <x:c r="J1285" s="10" t="n">
        <x:f>IF(H1285="","",I1285-H1285)</x:f>
        <x:v>-5573.079958333333</x:v>
      </x:c>
      <x:c r="K1285" s="11" t="n">
        <x:f>IF(H1285&gt;0,I1285/H1285,"")</x:f>
        <x:v>0.161700822904889</x:v>
      </x:c>
      <x:c r="L1285" s="12" t="n">
        <x:v>400214.41</x:v>
      </x:c>
      <x:c r="M1285" s="12" t="n">
        <x:v>64715</x:v>
      </x:c>
      <x:c r="N1285" s="12" t="n">
        <x:f>M1285-L1285</x:f>
        <x:v>-335499.41</x:v>
      </x:c>
      <x:c r="O1285" s="3" t="str">
        <x:v>Anexo IX</x:v>
      </x:c>
    </x:row>
    <x:row r="1286" ht="34" customHeight="1">
      <x:c r="A1286" s="3" t="str">
        <x:v>Julho</x:v>
      </x:c>
      <x:c r="B1286" s="3" t="str">
        <x:v>STC</x:v>
      </x:c>
      <x:c r="C1286" s="3" t="str">
        <x:v>PRODUÇÃO</x:v>
      </x:c>
      <x:c r="D1286" s="3" t="str">
        <x:v>5082000190</x:v>
      </x:c>
      <x:c r="E1286" s="9" t="str">
        <x:v>INST MEDIDOR ELETRONICO COMERCIAL STC</x:v>
      </x:c>
      <x:c r="F1286" s="3" t="str">
        <x:v>UNIDADE</x:v>
      </x:c>
      <x:c r="G1286" s="10" t="n">
        <x:v>54139.20000000001</x:v>
      </x:c>
      <x:c r="H1286" s="10" t="n">
        <x:f>IF(G1286="","",G1286/12)</x:f>
        <x:v>4511.600000000001</x:v>
      </x:c>
      <x:c r="I1286" s="10" t="n">
        <x:v>0</x:v>
      </x:c>
      <x:c r="J1286" s="10" t="n">
        <x:f>IF(H1286="","",I1286-H1286)</x:f>
        <x:v>-4511.600000000001</x:v>
      </x:c>
      <x:c r="K1286" s="11" t="n">
        <x:f>IF(H1286&gt;0,I1286/H1286,"")</x:f>
        <x:v>0</x:v>
      </x:c>
      <x:c r="L1286" s="12" t="n">
        <x:v>307014.38</x:v>
      </x:c>
      <x:c r="M1286" s="12" t="n">
        <x:v>0</x:v>
      </x:c>
      <x:c r="N1286" s="12" t="n">
        <x:f>M1286-L1286</x:f>
        <x:v>-307014.38</x:v>
      </x:c>
      <x:c r="O1286" s="3" t="str">
        <x:v>Anexo IX</x:v>
      </x:c>
    </x:row>
    <x:row r="1287" ht="34" customHeight="1">
      <x:c r="A1287" s="3" t="str">
        <x:v>Julho</x:v>
      </x:c>
      <x:c r="B1287" s="3" t="str">
        <x:v>STC</x:v>
      </x:c>
      <x:c r="C1287" s="3" t="str">
        <x:v>PRODUÇÃO</x:v>
      </x:c>
      <x:c r="D1287" s="3" t="str">
        <x:v>5013300037</x:v>
      </x:c>
      <x:c r="E1287" s="9" t="str">
        <x:v>ATEND EMERG FALTA ENERGIA COLETIVA MT</x:v>
      </x:c>
      <x:c r="F1287" s="3" t="str">
        <x:v>UNIDADE</x:v>
      </x:c>
      <x:c r="G1287" s="10" t="n">
        <x:v>6315.500000000004</x:v>
      </x:c>
      <x:c r="H1287" s="10" t="n">
        <x:f>IF(G1287="","",G1287/12)</x:f>
        <x:v>526.291666666667</x:v>
      </x:c>
      <x:c r="I1287" s="10" t="n">
        <x:v>1387</x:v>
      </x:c>
      <x:c r="J1287" s="10" t="n">
        <x:f>IF(H1287="","",I1287-H1287)</x:f>
        <x:v>860.708333333333</x:v>
      </x:c>
      <x:c r="K1287" s="11" t="n">
        <x:f>IF(H1287&gt;0,I1287/H1287,"")</x:f>
        <x:v>2.6354207901195457</x:v>
      </x:c>
      <x:c r="L1287" s="12" t="n">
        <x:v>270140.25</x:v>
      </x:c>
      <x:c r="M1287" s="12" t="n">
        <x:v>711933.23</x:v>
      </x:c>
      <x:c r="N1287" s="12" t="n">
        <x:f>M1287-L1287</x:f>
        <x:v>441792.98</x:v>
      </x:c>
      <x:c r="O1287" s="3" t="str">
        <x:v>Anexo IX</x:v>
      </x:c>
    </x:row>
    <x:row r="1288" ht="34" customHeight="1">
      <x:c r="A1288" s="3" t="str">
        <x:v>Julho</x:v>
      </x:c>
      <x:c r="B1288" s="3" t="str">
        <x:v>STC</x:v>
      </x:c>
      <x:c r="C1288" s="3" t="str">
        <x:v>PRODUÇÃO</x:v>
      </x:c>
      <x:c r="D1288" s="3" t="str">
        <x:v>5082000182</x:v>
      </x:c>
      <x:c r="E1288" s="9" t="str">
        <x:v>RET RAMAL CONC/MULTIPLEX COMERCIAL STC</x:v>
      </x:c>
      <x:c r="F1288" s="3" t="str">
        <x:v>UNIDADE</x:v>
      </x:c>
      <x:c r="G1288" s="10" t="n">
        <x:v>34166.8087</x:v>
      </x:c>
      <x:c r="H1288" s="10" t="n">
        <x:f>IF(G1288="","",G1288/12)</x:f>
        <x:v>2847.2340583333335</x:v>
      </x:c>
      <x:c r="I1288" s="10" t="n">
        <x:v>0</x:v>
      </x:c>
      <x:c r="J1288" s="10" t="n">
        <x:f>IF(H1288="","",I1288-H1288)</x:f>
        <x:v>-2847.2340583333335</x:v>
      </x:c>
      <x:c r="K1288" s="11" t="n">
        <x:f>IF(H1288&gt;0,I1288/H1288,"")</x:f>
        <x:v>0</x:v>
      </x:c>
      <x:c r="L1288" s="12" t="n">
        <x:v>198224.44</x:v>
      </x:c>
      <x:c r="M1288" s="12" t="n">
        <x:v>0</x:v>
      </x:c>
      <x:c r="N1288" s="12" t="n">
        <x:f>M1288-L1288</x:f>
        <x:v>-198224.44</x:v>
      </x:c>
      <x:c r="O1288" s="3" t="str">
        <x:v>Anexo IX</x:v>
      </x:c>
    </x:row>
    <x:row r="1289" ht="34" customHeight="1">
      <x:c r="A1289" s="3" t="str">
        <x:v>Julho</x:v>
      </x:c>
      <x:c r="B1289" s="3" t="str">
        <x:v>STC</x:v>
      </x:c>
      <x:c r="C1289" s="3" t="str">
        <x:v>PRODUÇÃO</x:v>
      </x:c>
      <x:c r="D1289" s="3" t="str">
        <x:v>5082000189</x:v>
      </x:c>
      <x:c r="E1289" s="9" t="str">
        <x:v>INST RAMAL CONC/MULTIPLEX COMERCIAL STC</x:v>
      </x:c>
      <x:c r="F1289" s="3" t="str">
        <x:v>UNIDADE</x:v>
      </x:c>
      <x:c r="G1289" s="10" t="n">
        <x:v>22793.417</x:v>
      </x:c>
      <x:c r="H1289" s="10" t="n">
        <x:f>IF(G1289="","",G1289/12)</x:f>
        <x:v>1899.4514166666668</x:v>
      </x:c>
      <x:c r="I1289" s="10" t="n">
        <x:v>0</x:v>
      </x:c>
      <x:c r="J1289" s="10" t="n">
        <x:f>IF(H1289="","",I1289-H1289)</x:f>
        <x:v>-1899.4514166666668</x:v>
      </x:c>
      <x:c r="K1289" s="11" t="n">
        <x:f>IF(H1289&gt;0,I1289/H1289,"")</x:f>
        <x:v>0</x:v>
      </x:c>
      <x:c r="L1289" s="12" t="n">
        <x:v>188919.44</x:v>
      </x:c>
      <x:c r="M1289" s="12" t="n">
        <x:v>0</x:v>
      </x:c>
      <x:c r="N1289" s="12" t="n">
        <x:f>M1289-L1289</x:f>
        <x:v>-188919.44</x:v>
      </x:c>
      <x:c r="O1289" s="3" t="str">
        <x:v>Anexo IX</x:v>
      </x:c>
    </x:row>
    <x:row r="1290" ht="34" customHeight="1">
      <x:c r="A1290" s="3" t="str">
        <x:v>Julho</x:v>
      </x:c>
      <x:c r="B1290" s="3" t="str">
        <x:v>STC</x:v>
      </x:c>
      <x:c r="C1290" s="3" t="str">
        <x:v>PRODUÇÃO</x:v>
      </x:c>
      <x:c r="D1290" s="3" t="str">
        <x:v>5013300049</x:v>
      </x:c>
      <x:c r="E1290" s="9" t="str">
        <x:v>ATEND EMERG MISCEL TECNICA</x:v>
      </x:c>
      <x:c r="F1290" s="3" t="str">
        <x:v>UNIDADE</x:v>
      </x:c>
      <x:c r="G1290" s="10" t="n">
        <x:v>12185.710000000006</x:v>
      </x:c>
      <x:c r="H1290" s="10" t="n">
        <x:f>IF(G1290="","",G1290/12)</x:f>
        <x:v>1015.4758333333339</x:v>
      </x:c>
      <x:c r="I1290" s="10" t="n">
        <x:v>1082</x:v>
      </x:c>
      <x:c r="J1290" s="10" t="n">
        <x:f>IF(H1290="","",I1290-H1290)</x:f>
        <x:v>66.52416666666613</x:v>
      </x:c>
      <x:c r="K1290" s="11" t="n">
        <x:f>IF(H1290&gt;0,I1290/H1290,"")</x:f>
        <x:v>1.0655103395698726</x:v>
      </x:c>
      <x:c r="L1290" s="12" t="n">
        <x:v>133768.63</x:v>
      </x:c>
      <x:c r="M1290" s="12" t="n">
        <x:v>142531.86</x:v>
      </x:c>
      <x:c r="N1290" s="12" t="n">
        <x:f>M1290-L1290</x:f>
        <x:v>8763.229999999981</x:v>
      </x:c>
      <x:c r="O1290" s="3" t="str">
        <x:v>Anexo IX</x:v>
      </x:c>
    </x:row>
    <x:row r="1291" ht="34" customHeight="1">
      <x:c r="A1291" s="3" t="str">
        <x:v>Julho</x:v>
      </x:c>
      <x:c r="B1291" s="3" t="str">
        <x:v>STC</x:v>
      </x:c>
      <x:c r="C1291" s="3" t="str">
        <x:v>PRODUÇÃO</x:v>
      </x:c>
      <x:c r="D1291" s="3" t="str">
        <x:v>5013300054</x:v>
      </x:c>
      <x:c r="E1291" s="9" t="str">
        <x:v>ATEND EMERG FALTA ENERGIA COLETIVA ALIME</x:v>
      </x:c>
      <x:c r="F1291" s="3" t="str">
        <x:v>UNIDADE</x:v>
      </x:c>
      <x:c r="G1291" s="10" t="n">
        <x:v>1150.7500000000005</x:v>
      </x:c>
      <x:c r="H1291" s="10" t="n">
        <x:f>IF(G1291="","",G1291/12)</x:f>
        <x:v>95.89583333333337</x:v>
      </x:c>
      <x:c r="I1291" s="10" t="n">
        <x:v>31</x:v>
      </x:c>
      <x:c r="J1291" s="10" t="n">
        <x:f>IF(H1291="","",I1291-H1291)</x:f>
        <x:v>-64.89583333333337</x:v>
      </x:c>
      <x:c r="K1291" s="11" t="n">
        <x:f>IF(H1291&gt;0,I1291/H1291,"")</x:f>
        <x:v>0.3232674342819899</x:v>
      </x:c>
      <x:c r="L1291" s="12" t="n">
        <x:v>78628.83</x:v>
      </x:c>
      <x:c r="M1291" s="12" t="n">
        <x:v>25418.14</x:v>
      </x:c>
      <x:c r="N1291" s="12" t="n">
        <x:f>M1291-L1291</x:f>
        <x:v>-53210.69</x:v>
      </x:c>
      <x:c r="O1291" s="3" t="str">
        <x:v>Anexo IX</x:v>
      </x:c>
    </x:row>
    <x:row r="1292" ht="34" customHeight="1">
      <x:c r="A1292" s="3" t="str">
        <x:v>Julho</x:v>
      </x:c>
      <x:c r="B1292" s="3" t="str">
        <x:v>STC</x:v>
      </x:c>
      <x:c r="C1292" s="3" t="str">
        <x:v>PRODUÇÃO</x:v>
      </x:c>
      <x:c r="D1292" s="3" t="str">
        <x:v>5082000191</x:v>
      </x:c>
      <x:c r="E1292" s="9" t="str">
        <x:v>ACAO PRODUTIVA CONFIRMAC PAG DEBITO STC</x:v>
      </x:c>
      <x:c r="F1292" s="3" t="str">
        <x:v>UNIDADE</x:v>
      </x:c>
      <x:c r="G1292" s="10" t="n">
        <x:v>14427.391499999998</x:v>
      </x:c>
      <x:c r="H1292" s="10" t="n">
        <x:f>IF(G1292="","",G1292/12)</x:f>
        <x:v>1202.2826249999998</x:v>
      </x:c>
      <x:c r="I1292" s="10" t="n">
        <x:v>1648</x:v>
      </x:c>
      <x:c r="J1292" s="10" t="n">
        <x:f>IF(H1292="","",I1292-H1292)</x:f>
        <x:v>445.7173750000002</x:v>
      </x:c>
      <x:c r="K1292" s="11" t="n">
        <x:f>IF(H1292&gt;0,I1292/H1292,"")</x:f>
        <x:v>1.3707259555547517</x:v>
      </x:c>
      <x:c r="L1292" s="12" t="n">
        <x:v>62939.5</x:v>
      </x:c>
      <x:c r="M1292" s="12" t="n">
        <x:v>86272.8</x:v>
      </x:c>
      <x:c r="N1292" s="12" t="n">
        <x:f>M1292-L1292</x:f>
        <x:v>23333.300000000003</x:v>
      </x:c>
      <x:c r="O1292" s="3" t="str">
        <x:v>Anexo IX</x:v>
      </x:c>
    </x:row>
    <x:row r="1293" ht="34" customHeight="1">
      <x:c r="A1293" s="3" t="str">
        <x:v>Julho</x:v>
      </x:c>
      <x:c r="B1293" s="3" t="str">
        <x:v>STC</x:v>
      </x:c>
      <x:c r="C1293" s="3" t="str">
        <x:v>PRODUÇÃO</x:v>
      </x:c>
      <x:c r="D1293" s="3" t="str">
        <x:v>5082000184</x:v>
      </x:c>
      <x:c r="E1293" s="9" t="str">
        <x:v>ACAO PRODUTIVA CORTE DISJ STC</x:v>
      </x:c>
      <x:c r="F1293" s="3" t="str">
        <x:v>UNIDADE</x:v>
      </x:c>
      <x:c r="G1293" s="10" t="n">
        <x:v>17083.40435</x:v>
      </x:c>
      <x:c r="H1293" s="10" t="n">
        <x:f>IF(G1293="","",G1293/12)</x:f>
        <x:v>1423.6170291666667</x:v>
      </x:c>
      <x:c r="I1293" s="10" t="n">
        <x:v>0</x:v>
      </x:c>
      <x:c r="J1293" s="10" t="n">
        <x:f>IF(H1293="","",I1293-H1293)</x:f>
        <x:v>-1423.6170291666667</x:v>
      </x:c>
      <x:c r="K1293" s="11" t="n">
        <x:f>IF(H1293&gt;0,I1293/H1293,"")</x:f>
        <x:v>0</x:v>
      </x:c>
      <x:c r="L1293" s="12" t="n">
        <x:v>44715.81</x:v>
      </x:c>
      <x:c r="M1293" s="12" t="n">
        <x:v>0</x:v>
      </x:c>
      <x:c r="N1293" s="12" t="n">
        <x:f>M1293-L1293</x:f>
        <x:v>-44715.81</x:v>
      </x:c>
      <x:c r="O1293" s="3" t="str">
        <x:v>Anexo IX</x:v>
      </x:c>
    </x:row>
    <x:row r="1294" ht="34" customHeight="1">
      <x:c r="A1294" s="3" t="str">
        <x:v>Julho</x:v>
      </x:c>
      <x:c r="B1294" s="3" t="str">
        <x:v>STC</x:v>
      </x:c>
      <x:c r="C1294" s="3" t="str">
        <x:v>PRODUÇÃO</x:v>
      </x:c>
      <x:c r="D1294" s="3" t="str">
        <x:v>5082000187</x:v>
      </x:c>
      <x:c r="E1294" s="9" t="str">
        <x:v>ACAO PRODUT RELIGACAO BORNE MEDIDOR STC</x:v>
      </x:c>
      <x:c r="F1294" s="3" t="str">
        <x:v>UNIDADE</x:v>
      </x:c>
      <x:c r="G1294" s="10" t="n">
        <x:v>11396.7085</x:v>
      </x:c>
      <x:c r="H1294" s="10" t="n">
        <x:f>IF(G1294="","",G1294/12)</x:f>
        <x:v>949.7257083333334</x:v>
      </x:c>
      <x:c r="I1294" s="10" t="n">
        <x:v>4686</x:v>
      </x:c>
      <x:c r="J1294" s="10" t="n">
        <x:f>IF(H1294="","",I1294-H1294)</x:f>
        <x:v>3736.2742916666666</x:v>
      </x:c>
      <x:c r="K1294" s="11" t="n">
        <x:f>IF(H1294&gt;0,I1294/H1294,"")</x:f>
        <x:v>4.934056179466203</x:v>
      </x:c>
      <x:c r="L1294" s="12" t="n">
        <x:v>37286.23</x:v>
      </x:c>
      <x:c r="M1294" s="12" t="n">
        <x:v>183972.36</x:v>
      </x:c>
      <x:c r="N1294" s="12" t="n">
        <x:f>M1294-L1294</x:f>
        <x:v>146686.12999999998</x:v>
      </x:c>
      <x:c r="O1294" s="3" t="str">
        <x:v>Anexo IX</x:v>
      </x:c>
    </x:row>
    <x:row r="1295" ht="34" customHeight="1">
      <x:c r="A1295" s="3" t="str">
        <x:v>Julho</x:v>
      </x:c>
      <x:c r="B1295" s="3" t="str">
        <x:v>STC</x:v>
      </x:c>
      <x:c r="C1295" s="3" t="str">
        <x:v>PRODUÇÃO</x:v>
      </x:c>
      <x:c r="D1295" s="3" t="str">
        <x:v>5013300043</x:v>
      </x:c>
      <x:c r="E1295" s="9" t="str">
        <x:v>ATEND EMERG NIVEL DE TENSAO</x:v>
      </x:c>
      <x:c r="F1295" s="3" t="str">
        <x:v>UNIDADE</x:v>
      </x:c>
      <x:c r="G1295" s="10" t="n">
        <x:v>1868.2500000000005</x:v>
      </x:c>
      <x:c r="H1295" s="10" t="n">
        <x:f>IF(G1295="","",G1295/12)</x:f>
        <x:v>155.68750000000003</x:v>
      </x:c>
      <x:c r="I1295" s="10" t="n">
        <x:v>256</x:v>
      </x:c>
      <x:c r="J1295" s="10" t="n">
        <x:f>IF(H1295="","",I1295-H1295)</x:f>
        <x:v>100.31249999999997</x:v>
      </x:c>
      <x:c r="K1295" s="11" t="n">
        <x:f>IF(H1295&gt;0,I1295/H1295,"")</x:f>
        <x:v>1.6443195503813726</x:v>
      </x:c>
      <x:c r="L1295" s="12" t="n">
        <x:v>31601.45</x:v>
      </x:c>
      <x:c r="M1295" s="12" t="n">
        <x:v>51962.88</x:v>
      </x:c>
      <x:c r="N1295" s="12" t="n">
        <x:f>M1295-L1295</x:f>
        <x:v>20361.429999999997</x:v>
      </x:c>
      <x:c r="O1295" s="3" t="str">
        <x:v>Anexo IX</x:v>
      </x:c>
    </x:row>
    <x:row r="1296" ht="34" customHeight="1">
      <x:c r="A1296" s="3" t="str">
        <x:v>Julho</x:v>
      </x:c>
      <x:c r="B1296" s="3" t="str">
        <x:v>STC</x:v>
      </x:c>
      <x:c r="C1296" s="3" t="str">
        <x:v>PRODUÇÃO</x:v>
      </x:c>
      <x:c r="D1296" s="3" t="str">
        <x:v>5082000185</x:v>
      </x:c>
      <x:c r="E1296" s="9" t="str">
        <x:v>ACAO IMPRODUTIVA DE COBRANCA STC</x:v>
      </x:c>
      <x:c r="F1296" s="3" t="str">
        <x:v>UNIDADE</x:v>
      </x:c>
      <x:c r="G1296" s="10" t="n">
        <x:v>12485.171384678866</x:v>
      </x:c>
      <x:c r="H1296" s="10" t="n">
        <x:f>IF(G1296="","",G1296/12)</x:f>
        <x:v>1040.4309487232388</x:v>
      </x:c>
      <x:c r="I1296" s="10" t="n">
        <x:v>887</x:v>
      </x:c>
      <x:c r="J1296" s="10" t="n">
        <x:f>IF(H1296="","",I1296-H1296)</x:f>
        <x:v>-153.43094872323877</x:v>
      </x:c>
      <x:c r="K1296" s="11" t="n">
        <x:f>IF(H1296&gt;0,I1296/H1296,"")</x:f>
        <x:v>0.85253134875359</x:v>
      </x:c>
      <x:c r="L1296" s="12" t="n">
        <x:v>27228.08</x:v>
      </x:c>
      <x:c r="M1296" s="12" t="n">
        <x:v>23212.79</x:v>
      </x:c>
      <x:c r="N1296" s="12" t="n">
        <x:f>M1296-L1296</x:f>
        <x:v>-4015.290000000001</x:v>
      </x:c>
      <x:c r="O1296" s="3" t="str">
        <x:v>Anexo IX</x:v>
      </x:c>
    </x:row>
    <x:row r="1297" ht="34" customHeight="1">
      <x:c r="A1297" s="3" t="str">
        <x:v>Julho</x:v>
      </x:c>
      <x:c r="B1297" s="3" t="str">
        <x:v>STC</x:v>
      </x:c>
      <x:c r="C1297" s="3" t="str">
        <x:v>PRODUÇÃO</x:v>
      </x:c>
      <x:c r="D1297" s="3" t="str">
        <x:v>5013300048</x:v>
      </x:c>
      <x:c r="E1297" s="9" t="str">
        <x:v>ATEND EMERG MISCEL CONEXAO</x:v>
      </x:c>
      <x:c r="F1297" s="3" t="str">
        <x:v>UNIDADE</x:v>
      </x:c>
      <x:c r="G1297" s="10" t="n">
        <x:v>3206.500000000001</x:v>
      </x:c>
      <x:c r="H1297" s="10" t="n">
        <x:f>IF(G1297="","",G1297/12)</x:f>
        <x:v>267.2083333333334</x:v>
      </x:c>
      <x:c r="I1297" s="10" t="n">
        <x:v>39</x:v>
      </x:c>
      <x:c r="J1297" s="10" t="n">
        <x:f>IF(H1297="","",I1297-H1297)</x:f>
        <x:v>-228.20833333333343</x:v>
      </x:c>
      <x:c r="K1297" s="11" t="n">
        <x:f>IF(H1297&gt;0,I1297/H1297,"")</x:f>
        <x:v>0.14595353188835172</x:v>
      </x:c>
      <x:c r="L1297" s="12" t="n">
        <x:v>7043.61</x:v>
      </x:c>
      <x:c r="M1297" s="12" t="n">
        <x:v>1028.04</x:v>
      </x:c>
      <x:c r="N1297" s="12" t="n">
        <x:f>M1297-L1297</x:f>
        <x:v>-6015.57</x:v>
      </x:c>
      <x:c r="O1297" s="3" t="str">
        <x:v>Anexo IX</x:v>
      </x:c>
    </x:row>
    <x:row r="1298" ht="34" customHeight="1">
      <x:c r="A1298" s="3" t="str">
        <x:v>Julho</x:v>
      </x:c>
      <x:c r="B1298" s="3" t="str">
        <x:v>STC</x:v>
      </x:c>
      <x:c r="C1298" s="3" t="str">
        <x:v>PRODUÇÃO</x:v>
      </x:c>
      <x:c r="D1298" s="3" t="str">
        <x:v>5082000186</x:v>
      </x:c>
      <x:c r="E1298" s="9" t="str">
        <x:v>DESLIGAMENTO A PEDIDO DO CLIENTE STC</x:v>
      </x:c>
      <x:c r="F1298" s="3" t="str">
        <x:v>UNIDADE</x:v>
      </x:c>
      <x:c r="G1298" s="10" t="n">
        <x:v>1479.5830921084423</x:v>
      </x:c>
      <x:c r="H1298" s="10" t="n">
        <x:f>IF(G1298="","",G1298/12)</x:f>
        <x:v>123.29859100903685</x:v>
      </x:c>
      <x:c r="I1298" s="10" t="n">
        <x:v>140</x:v>
      </x:c>
      <x:c r="J1298" s="10" t="n">
        <x:f>IF(H1298="","",I1298-H1298)</x:f>
        <x:v>16.701408990963145</x:v>
      </x:c>
      <x:c r="K1298" s="11" t="n">
        <x:f>IF(H1298&gt;0,I1298/H1298,"")</x:f>
        <x:v>1.1354549865840644</x:v>
      </x:c>
      <x:c r="L1298" s="12" t="n">
        <x:v>4840.7</x:v>
      </x:c>
      <x:c r="M1298" s="12" t="n">
        <x:v>5496.4</x:v>
      </x:c>
      <x:c r="N1298" s="12" t="n">
        <x:f>M1298-L1298</x:f>
        <x:v>655.6999999999998</x:v>
      </x:c>
      <x:c r="O1298" s="3" t="str">
        <x:v>Anexo IX</x:v>
      </x:c>
    </x:row>
    <x:row r="1299" ht="34" customHeight="1">
      <x:c r="A1299" s="3" t="str">
        <x:v>Julho</x:v>
      </x:c>
      <x:c r="B1299" s="3" t="str">
        <x:v>STC</x:v>
      </x:c>
      <x:c r="C1299" s="3" t="str">
        <x:v>PRODUÇÃO</x:v>
      </x:c>
      <x:c r="D1299" s="3" t="str">
        <x:v>5025300406</x:v>
      </x:c>
      <x:c r="E1299" s="9" t="str">
        <x:v>ATEND EMERG ESPACADOR/AFAST REDE PRI/SEC</x:v>
      </x:c>
      <x:c r="F1299" s="3" t="str">
        <x:v>CONJUNTO</x:v>
      </x:c>
      <x:c r="G1299" s="10" t="n">
        <x:v>0</x:v>
      </x:c>
      <x:c r="H1299" s="10" t="str">
        <x:f>IF(G1299="","",G1299/12)</x:f>
      </x:c>
      <x:c r="I1299" s="10" t="n">
        <x:v>0</x:v>
      </x:c>
      <x:c r="J1299" s="10" t="str">
        <x:f>IF(H1299="","",I1299-H1299)</x:f>
      </x:c>
      <x:c r="K1299" s="11" t="str">
        <x:f>IF(H1299&gt;0,I1299/H1299,"")</x:f>
      </x:c>
      <x:c r="L1299" s="12" t="n">
        <x:v>0</x:v>
      </x:c>
      <x:c r="M1299" s="12" t="n">
        <x:v>0</x:v>
      </x:c>
      <x:c r="N1299" s="12" t="n">
        <x:f>M1299-L1299</x:f>
        <x:v>0</x:v>
      </x:c>
      <x:c r="O1299" s="3" t="str">
        <x:v>Anexo IX</x:v>
      </x:c>
    </x:row>
    <x:row r="1300" ht="34" customHeight="1">
      <x:c r="A1300" s="3" t="str">
        <x:v>Julho</x:v>
      </x:c>
      <x:c r="B1300" s="3" t="str">
        <x:v>STC</x:v>
      </x:c>
      <x:c r="C1300" s="3" t="str">
        <x:v>PRODUÇÃO</x:v>
      </x:c>
      <x:c r="D1300" s="3" t="str">
        <x:v>5015000024</x:v>
      </x:c>
      <x:c r="E1300" s="9" t="str">
        <x:v>INST RAMAL DE CONEXAO CONC/MULTIPLEX SRD</x:v>
      </x:c>
      <x:c r="F1300" s="3" t="str">
        <x:v>UNIDADE</x:v>
      </x:c>
      <x:c r="G1300" s="10" t="n">
        <x:v>0</x:v>
      </x:c>
      <x:c r="H1300" s="10" t="str">
        <x:f>IF(G1300="","",G1300/12)</x:f>
      </x:c>
      <x:c r="I1300" s="10" t="n">
        <x:v>0</x:v>
      </x:c>
      <x:c r="J1300" s="10" t="str">
        <x:f>IF(H1300="","",I1300-H1300)</x:f>
      </x:c>
      <x:c r="K1300" s="11" t="str">
        <x:f>IF(H1300&gt;0,I1300/H1300,"")</x:f>
      </x:c>
      <x:c r="L1300" s="12" t="n">
        <x:v>0</x:v>
      </x:c>
      <x:c r="M1300" s="12" t="n">
        <x:v>0</x:v>
      </x:c>
      <x:c r="N1300" s="12" t="n">
        <x:f>M1300-L1300</x:f>
        <x:v>0</x:v>
      </x:c>
      <x:c r="O1300" s="3" t="str">
        <x:v>Anexo IX</x:v>
      </x:c>
    </x:row>
    <x:row r="1301" ht="34" customHeight="1">
      <x:c r="A1301" s="3" t="str">
        <x:v>Julho</x:v>
      </x:c>
      <x:c r="B1301" s="3" t="str">
        <x:v>STC</x:v>
      </x:c>
      <x:c r="C1301" s="3" t="str">
        <x:v>PRODUÇÃO</x:v>
      </x:c>
      <x:c r="D1301" s="3" t="str">
        <x:v>5015000023</x:v>
      </x:c>
      <x:c r="E1301" s="9" t="str">
        <x:v>RET RAMAL DE CONEXAO CONC/MULTIPLEX SRD</x:v>
      </x:c>
      <x:c r="F1301" s="3" t="str">
        <x:v>UNIDADE</x:v>
      </x:c>
      <x:c r="G1301" s="10" t="n">
        <x:v>0</x:v>
      </x:c>
      <x:c r="H1301" s="10" t="str">
        <x:f>IF(G1301="","",G1301/12)</x:f>
      </x:c>
      <x:c r="I1301" s="10" t="n">
        <x:v>0</x:v>
      </x:c>
      <x:c r="J1301" s="10" t="str">
        <x:f>IF(H1301="","",I1301-H1301)</x:f>
      </x:c>
      <x:c r="K1301" s="11" t="str">
        <x:f>IF(H1301&gt;0,I1301/H1301,"")</x:f>
      </x:c>
      <x:c r="L1301" s="12" t="n">
        <x:v>0</x:v>
      </x:c>
      <x:c r="M1301" s="12" t="n">
        <x:v>0</x:v>
      </x:c>
      <x:c r="N1301" s="12" t="n">
        <x:f>M1301-L1301</x:f>
        <x:v>0</x:v>
      </x:c>
      <x:c r="O1301" s="3" t="str">
        <x:v>Anexo IX</x:v>
      </x:c>
    </x:row>
    <x:row r="1302" ht="34" customHeight="1">
      <x:c r="A1302" s="3" t="str">
        <x:v>Julho</x:v>
      </x:c>
      <x:c r="B1302" s="3" t="str">
        <x:v>STC</x:v>
      </x:c>
      <x:c r="C1302" s="3" t="str">
        <x:v>PRODUÇÃO</x:v>
      </x:c>
      <x:c r="D1302" s="3" t="str">
        <x:v>5024000083</x:v>
      </x:c>
      <x:c r="E1302" s="9" t="str">
        <x:v>INST CONEXAO RAMAL DE CONEXAO SRD</x:v>
      </x:c>
      <x:c r="F1302" s="3" t="str">
        <x:v>UNIDADE</x:v>
      </x:c>
      <x:c r="G1302" s="10" t="n">
        <x:v>0</x:v>
      </x:c>
      <x:c r="H1302" s="10" t="str">
        <x:f>IF(G1302="","",G1302/12)</x:f>
      </x:c>
      <x:c r="I1302" s="10" t="n">
        <x:v>0</x:v>
      </x:c>
      <x:c r="J1302" s="10" t="str">
        <x:f>IF(H1302="","",I1302-H1302)</x:f>
      </x:c>
      <x:c r="K1302" s="11" t="str">
        <x:f>IF(H1302&gt;0,I1302/H1302,"")</x:f>
      </x:c>
      <x:c r="L1302" s="12" t="n">
        <x:v>0</x:v>
      </x:c>
      <x:c r="M1302" s="12" t="n">
        <x:v>0</x:v>
      </x:c>
      <x:c r="N1302" s="12" t="n">
        <x:f>M1302-L1302</x:f>
        <x:v>0</x:v>
      </x:c>
      <x:c r="O1302" s="3" t="str">
        <x:v>Anexo IX</x:v>
      </x:c>
    </x:row>
    <x:row r="1303" ht="34" customHeight="1">
      <x:c r="A1303" s="3" t="str">
        <x:v>Julho</x:v>
      </x:c>
      <x:c r="B1303" s="3" t="str">
        <x:v>STC</x:v>
      </x:c>
      <x:c r="C1303" s="3" t="str">
        <x:v>PRODUÇÃO</x:v>
      </x:c>
      <x:c r="D1303" s="3" t="str">
        <x:v>5024000084</x:v>
      </x:c>
      <x:c r="E1303" s="9" t="str">
        <x:v>RET CONEXAO RAMAL DE CONEXAO SRD</x:v>
      </x:c>
      <x:c r="F1303" s="3" t="str">
        <x:v>UNIDADE</x:v>
      </x:c>
      <x:c r="G1303" s="10" t="n">
        <x:v>0</x:v>
      </x:c>
      <x:c r="H1303" s="10" t="str">
        <x:f>IF(G1303="","",G1303/12)</x:f>
      </x:c>
      <x:c r="I1303" s="10" t="n">
        <x:v>0</x:v>
      </x:c>
      <x:c r="J1303" s="10" t="str">
        <x:f>IF(H1303="","",I1303-H1303)</x:f>
      </x:c>
      <x:c r="K1303" s="11" t="str">
        <x:f>IF(H1303&gt;0,I1303/H1303,"")</x:f>
      </x:c>
      <x:c r="L1303" s="12" t="n">
        <x:v>0</x:v>
      </x:c>
      <x:c r="M1303" s="12" t="n">
        <x:v>0</x:v>
      </x:c>
      <x:c r="N1303" s="12" t="n">
        <x:f>M1303-L1303</x:f>
        <x:v>0</x:v>
      </x:c>
      <x:c r="O1303" s="3" t="str">
        <x:v>Anexo IX</x:v>
      </x:c>
    </x:row>
    <x:row r="1304" ht="34" customHeight="1">
      <x:c r="A1304" s="3" t="str">
        <x:v>Julho</x:v>
      </x:c>
      <x:c r="B1304" s="3" t="str">
        <x:v>STC</x:v>
      </x:c>
      <x:c r="C1304" s="3" t="str">
        <x:v>PRODUÇÃO</x:v>
      </x:c>
      <x:c r="D1304" s="3" t="str">
        <x:v>5015000019</x:v>
      </x:c>
      <x:c r="E1304" s="9" t="str">
        <x:v>RET COND NU ALUMINIO &lt;= 1/0 SRD</x:v>
      </x:c>
      <x:c r="F1304" s="3" t="str">
        <x:v>METRO</x:v>
      </x:c>
      <x:c r="G1304" s="10" t="n">
        <x:v>0</x:v>
      </x:c>
      <x:c r="H1304" s="10" t="str">
        <x:f>IF(G1304="","",G1304/12)</x:f>
      </x:c>
      <x:c r="I1304" s="10" t="n">
        <x:v>0</x:v>
      </x:c>
      <x:c r="J1304" s="10" t="str">
        <x:f>IF(H1304="","",I1304-H1304)</x:f>
      </x:c>
      <x:c r="K1304" s="11" t="str">
        <x:f>IF(H1304&gt;0,I1304/H1304,"")</x:f>
      </x:c>
      <x:c r="L1304" s="12" t="n">
        <x:v>0</x:v>
      </x:c>
      <x:c r="M1304" s="12" t="n">
        <x:v>0</x:v>
      </x:c>
      <x:c r="N1304" s="12" t="n">
        <x:f>M1304-L1304</x:f>
        <x:v>0</x:v>
      </x:c>
      <x:c r="O1304" s="3" t="str">
        <x:v>Anexo IX</x:v>
      </x:c>
    </x:row>
    <x:row r="1305" ht="34" customHeight="1">
      <x:c r="A1305" s="3" t="str">
        <x:v>Julho</x:v>
      </x:c>
      <x:c r="B1305" s="3" t="str">
        <x:v>STC</x:v>
      </x:c>
      <x:c r="C1305" s="3" t="str">
        <x:v>PRODUÇÃO</x:v>
      </x:c>
      <x:c r="D1305" s="3" t="str">
        <x:v>5026000057</x:v>
      </x:c>
      <x:c r="E1305" s="9" t="str">
        <x:v>PODA ARV MEDIO PT &gt;6&lt;12M LATER 2ML SRD</x:v>
      </x:c>
      <x:c r="F1305" s="3" t="str">
        <x:v>UNIDADE</x:v>
      </x:c>
      <x:c r="G1305" s="10" t="n">
        <x:v>0</x:v>
      </x:c>
      <x:c r="H1305" s="10" t="str">
        <x:f>IF(G1305="","",G1305/12)</x:f>
      </x:c>
      <x:c r="I1305" s="10" t="n">
        <x:v>0</x:v>
      </x:c>
      <x:c r="J1305" s="10" t="str">
        <x:f>IF(H1305="","",I1305-H1305)</x:f>
      </x:c>
      <x:c r="K1305" s="11" t="str">
        <x:f>IF(H1305&gt;0,I1305/H1305,"")</x:f>
      </x:c>
      <x:c r="L1305" s="12" t="n">
        <x:v>0</x:v>
      </x:c>
      <x:c r="M1305" s="12" t="n">
        <x:v>0</x:v>
      </x:c>
      <x:c r="N1305" s="12" t="n">
        <x:f>M1305-L1305</x:f>
        <x:v>0</x:v>
      </x:c>
      <x:c r="O1305" s="3" t="str">
        <x:v>Anexo IX</x:v>
      </x:c>
    </x:row>
    <x:row r="1306" ht="34" customHeight="1">
      <x:c r="A1306" s="3" t="str">
        <x:v>Julho</x:v>
      </x:c>
      <x:c r="B1306" s="3" t="str">
        <x:v>STC</x:v>
      </x:c>
      <x:c r="C1306" s="3" t="str">
        <x:v>PRODUÇÃO</x:v>
      </x:c>
      <x:c r="D1306" s="3" t="str">
        <x:v>5082000180</x:v>
      </x:c>
      <x:c r="E1306" s="9" t="str">
        <x:v>ACAO PRODUTIVA CORTE BORNE MEDIDOR STC</x:v>
      </x:c>
      <x:c r="F1306" s="3" t="str">
        <x:v>UNIDADE</x:v>
      </x:c>
      <x:c r="G1306" s="10" t="n">
        <x:v>0</x:v>
      </x:c>
      <x:c r="H1306" s="10" t="str">
        <x:f>IF(G1306="","",G1306/12)</x:f>
      </x:c>
      <x:c r="I1306" s="10" t="n">
        <x:v>8354</x:v>
      </x:c>
      <x:c r="J1306" s="10" t="str">
        <x:f>IF(H1306="","",I1306-H1306)</x:f>
      </x:c>
      <x:c r="K1306" s="11" t="str">
        <x:f>IF(H1306&gt;0,I1306/H1306,"")</x:f>
      </x:c>
      <x:c r="L1306" s="12" t="n">
        <x:v>0</x:v>
      </x:c>
      <x:c r="M1306" s="12" t="n">
        <x:v>327978.04</x:v>
      </x:c>
      <x:c r="N1306" s="12" t="n">
        <x:f>M1306-L1306</x:f>
        <x:v>327978.04</x:v>
      </x:c>
      <x:c r="O1306" s="3" t="str">
        <x:v>Anexo IX</x:v>
      </x:c>
    </x:row>
    <x:row r="1307" ht="34" customHeight="1">
      <x:c r="A1307" s="3" t="str">
        <x:v>Julho</x:v>
      </x:c>
      <x:c r="B1307" s="3" t="str">
        <x:v>STC</x:v>
      </x:c>
      <x:c r="C1307" s="3" t="str">
        <x:v>PRODUÇÃO</x:v>
      </x:c>
      <x:c r="D1307" s="3" t="str">
        <x:v>5082000268</x:v>
      </x:c>
      <x:c r="E1307" s="9" t="str">
        <x:v>ACAO PRODUTIVA CORTE SOLO/POSTE STC</x:v>
      </x:c>
      <x:c r="F1307" s="3" t="str">
        <x:v>UNIDADE</x:v>
      </x:c>
      <x:c r="G1307" s="10" t="n">
        <x:v>0</x:v>
      </x:c>
      <x:c r="H1307" s="10" t="str">
        <x:f>IF(G1307="","",G1307/12)</x:f>
      </x:c>
      <x:c r="I1307" s="10" t="n">
        <x:v>0</x:v>
      </x:c>
      <x:c r="J1307" s="10" t="str">
        <x:f>IF(H1307="","",I1307-H1307)</x:f>
      </x:c>
      <x:c r="K1307" s="11" t="str">
        <x:f>IF(H1307&gt;0,I1307/H1307,"")</x:f>
      </x:c>
      <x:c r="L1307" s="12" t="n">
        <x:v>0</x:v>
      </x:c>
      <x:c r="M1307" s="12" t="n">
        <x:v>0</x:v>
      </x:c>
      <x:c r="N1307" s="12" t="n">
        <x:f>M1307-L1307</x:f>
        <x:v>0</x:v>
      </x:c>
      <x:c r="O1307" s="3" t="str">
        <x:v>Anexo IX</x:v>
      </x:c>
    </x:row>
    <x:row r="1308" ht="34" customHeight="1">
      <x:c r="A1308" s="3" t="str">
        <x:v>Julho</x:v>
      </x:c>
      <x:c r="B1308" s="3" t="str">
        <x:v>STC</x:v>
      </x:c>
      <x:c r="C1308" s="3" t="str">
        <x:v>PRODUÇÃO</x:v>
      </x:c>
      <x:c r="D1308" s="3" t="str">
        <x:v>5082000183</x:v>
      </x:c>
      <x:c r="E1308" s="9" t="str">
        <x:v>RET MEDIDOR ELETRONICO COMERCIAL STC</x:v>
      </x:c>
      <x:c r="F1308" s="3" t="str">
        <x:v>UNIDADE</x:v>
      </x:c>
      <x:c r="G1308" s="10" t="n">
        <x:v>0</x:v>
      </x:c>
      <x:c r="H1308" s="10" t="str">
        <x:f>IF(G1308="","",G1308/12)</x:f>
      </x:c>
      <x:c r="I1308" s="10" t="n">
        <x:v>0</x:v>
      </x:c>
      <x:c r="J1308" s="10" t="str">
        <x:f>IF(H1308="","",I1308-H1308)</x:f>
      </x:c>
      <x:c r="K1308" s="11" t="str">
        <x:f>IF(H1308&gt;0,I1308/H1308,"")</x:f>
      </x:c>
      <x:c r="L1308" s="12" t="n">
        <x:v>0</x:v>
      </x:c>
      <x:c r="M1308" s="12" t="n">
        <x:v>0</x:v>
      </x:c>
      <x:c r="N1308" s="12" t="n">
        <x:f>M1308-L1308</x:f>
        <x:v>0</x:v>
      </x:c>
      <x:c r="O1308" s="3" t="str">
        <x:v>Anexo IX</x:v>
      </x:c>
    </x:row>
    <x:row r="1309" ht="34" customHeight="1">
      <x:c r="A1309" s="3" t="str">
        <x:v>Julho</x:v>
      </x:c>
      <x:c r="B1309" s="3" t="str">
        <x:v>STC</x:v>
      </x:c>
      <x:c r="C1309" s="3" t="str">
        <x:v>PRODUÇÃO</x:v>
      </x:c>
      <x:c r="D1309" s="3" t="str">
        <x:v>5011400001</x:v>
      </x:c>
      <x:c r="E1309" s="9" t="str">
        <x:v>ACAO PRODUTIVA CORTE CHAVE GRUPO A STC</x:v>
      </x:c>
      <x:c r="F1309" s="3" t="str">
        <x:v>UNIDADE</x:v>
      </x:c>
      <x:c r="G1309" s="10" t="n">
        <x:v>0</x:v>
      </x:c>
      <x:c r="H1309" s="10" t="str">
        <x:f>IF(G1309="","",G1309/12)</x:f>
      </x:c>
      <x:c r="I1309" s="10" t="n">
        <x:v>0</x:v>
      </x:c>
      <x:c r="J1309" s="10" t="str">
        <x:f>IF(H1309="","",I1309-H1309)</x:f>
      </x:c>
      <x:c r="K1309" s="11" t="str">
        <x:f>IF(H1309&gt;0,I1309/H1309,"")</x:f>
      </x:c>
      <x:c r="L1309" s="12" t="n">
        <x:v>0</x:v>
      </x:c>
      <x:c r="M1309" s="12" t="n">
        <x:v>0</x:v>
      </x:c>
      <x:c r="N1309" s="12" t="n">
        <x:f>M1309-L1309</x:f>
        <x:v>0</x:v>
      </x:c>
      <x:c r="O1309" s="3" t="str">
        <x:v>Anexo IX</x:v>
      </x:c>
    </x:row>
    <x:row r="1310" ht="34" customHeight="1">
      <x:c r="A1310" s="3" t="str">
        <x:v>Julho</x:v>
      </x:c>
      <x:c r="B1310" s="3" t="str">
        <x:v>STC</x:v>
      </x:c>
      <x:c r="C1310" s="3" t="str">
        <x:v>PRODUÇÃO</x:v>
      </x:c>
      <x:c r="D1310" s="3" t="str">
        <x:v>5082000269</x:v>
      </x:c>
      <x:c r="E1310" s="9" t="str">
        <x:v>ACAO PRODUTIVA RELIGACAO SOLO/POSTE STC</x:v>
      </x:c>
      <x:c r="F1310" s="3" t="str">
        <x:v>UNIDADE</x:v>
      </x:c>
      <x:c r="G1310" s="10" t="n">
        <x:v>0</x:v>
      </x:c>
      <x:c r="H1310" s="10" t="str">
        <x:f>IF(G1310="","",G1310/12)</x:f>
      </x:c>
      <x:c r="I1310" s="10" t="n">
        <x:v>0</x:v>
      </x:c>
      <x:c r="J1310" s="10" t="str">
        <x:f>IF(H1310="","",I1310-H1310)</x:f>
      </x:c>
      <x:c r="K1310" s="11" t="str">
        <x:f>IF(H1310&gt;0,I1310/H1310,"")</x:f>
      </x:c>
      <x:c r="L1310" s="12" t="n">
        <x:v>0</x:v>
      </x:c>
      <x:c r="M1310" s="12" t="n">
        <x:v>0</x:v>
      </x:c>
      <x:c r="N1310" s="12" t="n">
        <x:f>M1310-L1310</x:f>
        <x:v>0</x:v>
      </x:c>
      <x:c r="O1310" s="3" t="str">
        <x:v>Anexo IX</x:v>
      </x:c>
    </x:row>
    <x:row r="1311" ht="34" customHeight="1">
      <x:c r="A1311" s="3" t="str">
        <x:v>Julho</x:v>
      </x:c>
      <x:c r="B1311" s="3" t="str">
        <x:v>STC</x:v>
      </x:c>
      <x:c r="C1311" s="3" t="str">
        <x:v>PRODUÇÃO</x:v>
      </x:c>
      <x:c r="D1311" s="3" t="str">
        <x:v>5081000021</x:v>
      </x:c>
      <x:c r="E1311" s="9" t="str">
        <x:v>ACAO PRODUTIVA RELIGACAO DISJ STC</x:v>
      </x:c>
      <x:c r="F1311" s="3" t="str">
        <x:v>UNIDADE</x:v>
      </x:c>
      <x:c r="G1311" s="10" t="n">
        <x:v>0</x:v>
      </x:c>
      <x:c r="H1311" s="10" t="str">
        <x:f>IF(G1311="","",G1311/12)</x:f>
      </x:c>
      <x:c r="I1311" s="10" t="n">
        <x:v>97</x:v>
      </x:c>
      <x:c r="J1311" s="10" t="str">
        <x:f>IF(H1311="","",I1311-H1311)</x:f>
      </x:c>
      <x:c r="K1311" s="11" t="str">
        <x:f>IF(H1311&gt;0,I1311/H1311,"")</x:f>
      </x:c>
      <x:c r="L1311" s="12" t="n">
        <x:v>0</x:v>
      </x:c>
      <x:c r="M1311" s="12" t="n">
        <x:v>3046.77</x:v>
      </x:c>
      <x:c r="N1311" s="12" t="n">
        <x:f>M1311-L1311</x:f>
        <x:v>3046.77</x:v>
      </x:c>
      <x:c r="O1311" s="3" t="str">
        <x:v>Anexo IX</x:v>
      </x:c>
    </x:row>
    <x:row r="1312" ht="34" customHeight="1">
      <x:c r="A1312" s="3" t="str">
        <x:v>Julho</x:v>
      </x:c>
      <x:c r="B1312" s="3" t="str">
        <x:v>STC</x:v>
      </x:c>
      <x:c r="C1312" s="3" t="str">
        <x:v>PRODUÇÃO</x:v>
      </x:c>
      <x:c r="D1312" s="3" t="str">
        <x:v>5012400001</x:v>
      </x:c>
      <x:c r="E1312" s="9" t="str">
        <x:v>ACAO PRODUTIVA RELIGA CHAVE GRUPO A STC</x:v>
      </x:c>
      <x:c r="F1312" s="3" t="str">
        <x:v>UNIDADE</x:v>
      </x:c>
      <x:c r="G1312" s="10" t="n">
        <x:v>0</x:v>
      </x:c>
      <x:c r="H1312" s="10" t="str">
        <x:f>IF(G1312="","",G1312/12)</x:f>
      </x:c>
      <x:c r="I1312" s="10" t="n">
        <x:v>0</x:v>
      </x:c>
      <x:c r="J1312" s="10" t="str">
        <x:f>IF(H1312="","",I1312-H1312)</x:f>
      </x:c>
      <x:c r="K1312" s="11" t="str">
        <x:f>IF(H1312&gt;0,I1312/H1312,"")</x:f>
      </x:c>
      <x:c r="L1312" s="12" t="n">
        <x:v>0</x:v>
      </x:c>
      <x:c r="M1312" s="12" t="n">
        <x:v>0</x:v>
      </x:c>
      <x:c r="N1312" s="12" t="n">
        <x:f>M1312-L1312</x:f>
        <x:v>0</x:v>
      </x:c>
      <x:c r="O1312" s="3" t="str">
        <x:v>Anexo IX</x:v>
      </x:c>
    </x:row>
    <x:row r="1313" ht="34" customHeight="1">
      <x:c r="A1313" s="3" t="str">
        <x:v>Julho</x:v>
      </x:c>
      <x:c r="B1313" s="3" t="str">
        <x:v>STC</x:v>
      </x:c>
      <x:c r="C1313" s="3" t="str">
        <x:v>PRODUÇÃO</x:v>
      </x:c>
      <x:c r="D1313" s="3" t="str">
        <x:v>5082000224</x:v>
      </x:c>
      <x:c r="E1313" s="9" t="str">
        <x:v>INST CAIXA MEDICAO/PROTECAO NO POSTE STC</x:v>
      </x:c>
      <x:c r="F1313" s="3" t="str">
        <x:v>UNIDADE</x:v>
      </x:c>
      <x:c r="G1313" s="10" t="n">
        <x:v>0</x:v>
      </x:c>
      <x:c r="H1313" s="10" t="str">
        <x:f>IF(G1313="","",G1313/12)</x:f>
      </x:c>
      <x:c r="I1313" s="10" t="n">
        <x:v>0</x:v>
      </x:c>
      <x:c r="J1313" s="10" t="str">
        <x:f>IF(H1313="","",I1313-H1313)</x:f>
      </x:c>
      <x:c r="K1313" s="11" t="str">
        <x:f>IF(H1313&gt;0,I1313/H1313,"")</x:f>
      </x:c>
      <x:c r="L1313" s="12" t="n">
        <x:v>0</x:v>
      </x:c>
      <x:c r="M1313" s="12" t="n">
        <x:v>0</x:v>
      </x:c>
      <x:c r="N1313" s="12" t="n">
        <x:f>M1313-L1313</x:f>
        <x:v>0</x:v>
      </x:c>
      <x:c r="O1313" s="3" t="str">
        <x:v>Anexo IX</x:v>
      </x:c>
    </x:row>
    <x:row r="1314" ht="34" customHeight="1">
      <x:c r="A1314" s="3" t="str">
        <x:v>Julho</x:v>
      </x:c>
      <x:c r="B1314" s="3" t="str">
        <x:v>STC</x:v>
      </x:c>
      <x:c r="C1314" s="3" t="str">
        <x:v>PRODUÇÃO</x:v>
      </x:c>
      <x:c r="D1314" s="3" t="str">
        <x:v>5082000225</x:v>
      </x:c>
      <x:c r="E1314" s="9" t="str">
        <x:v>RET CAIXA MEDICAO/PROTECAO NO POSTE STC</x:v>
      </x:c>
      <x:c r="F1314" s="3" t="str">
        <x:v>UNIDADE</x:v>
      </x:c>
      <x:c r="G1314" s="10" t="n">
        <x:v>0</x:v>
      </x:c>
      <x:c r="H1314" s="10" t="str">
        <x:f>IF(G1314="","",G1314/12)</x:f>
      </x:c>
      <x:c r="I1314" s="10" t="n">
        <x:v>0</x:v>
      </x:c>
      <x:c r="J1314" s="10" t="str">
        <x:f>IF(H1314="","",I1314-H1314)</x:f>
      </x:c>
      <x:c r="K1314" s="11" t="str">
        <x:f>IF(H1314&gt;0,I1314/H1314,"")</x:f>
      </x:c>
      <x:c r="L1314" s="12" t="n">
        <x:v>0</x:v>
      </x:c>
      <x:c r="M1314" s="12" t="n">
        <x:v>0</x:v>
      </x:c>
      <x:c r="N1314" s="12" t="n">
        <x:f>M1314-L1314</x:f>
        <x:v>0</x:v>
      </x:c>
      <x:c r="O1314" s="3" t="str">
        <x:v>Anexo IX</x:v>
      </x:c>
    </x:row>
    <x:row r="1315" ht="34" customHeight="1">
      <x:c r="A1315" s="3" t="str">
        <x:v>Julho</x:v>
      </x:c>
      <x:c r="B1315" s="3" t="str">
        <x:v>STC</x:v>
      </x:c>
      <x:c r="C1315" s="3" t="str">
        <x:v>PRODUÇÃO</x:v>
      </x:c>
      <x:c r="D1315" s="3" t="str">
        <x:v>5082000226</x:v>
      </x:c>
      <x:c r="E1315" s="9" t="str">
        <x:v>INST CAIXA MEDICAO C/ SIST CP PAREDE STC</x:v>
      </x:c>
      <x:c r="F1315" s="3" t="str">
        <x:v>UNIDADE</x:v>
      </x:c>
      <x:c r="G1315" s="10" t="n">
        <x:v>0</x:v>
      </x:c>
      <x:c r="H1315" s="10" t="str">
        <x:f>IF(G1315="","",G1315/12)</x:f>
      </x:c>
      <x:c r="I1315" s="10" t="n">
        <x:v>0</x:v>
      </x:c>
      <x:c r="J1315" s="10" t="str">
        <x:f>IF(H1315="","",I1315-H1315)</x:f>
      </x:c>
      <x:c r="K1315" s="11" t="str">
        <x:f>IF(H1315&gt;0,I1315/H1315,"")</x:f>
      </x:c>
      <x:c r="L1315" s="12" t="n">
        <x:v>0</x:v>
      </x:c>
      <x:c r="M1315" s="12" t="n">
        <x:v>0</x:v>
      </x:c>
      <x:c r="N1315" s="12" t="n">
        <x:f>M1315-L1315</x:f>
        <x:v>0</x:v>
      </x:c>
      <x:c r="O1315" s="3" t="str">
        <x:v>Anexo IX</x:v>
      </x:c>
    </x:row>
    <x:row r="1316" ht="34" customHeight="1">
      <x:c r="A1316" s="3" t="str">
        <x:v>Julho</x:v>
      </x:c>
      <x:c r="B1316" s="3" t="str">
        <x:v>STC</x:v>
      </x:c>
      <x:c r="C1316" s="3" t="str">
        <x:v>PRODUÇÃO</x:v>
      </x:c>
      <x:c r="D1316" s="3" t="str">
        <x:v>5082000227</x:v>
      </x:c>
      <x:c r="E1316" s="9" t="str">
        <x:v>RET CAIXA MEDICAO C/ ACESSOR PAREDE STC</x:v>
      </x:c>
      <x:c r="F1316" s="3" t="str">
        <x:v>UNIDADE</x:v>
      </x:c>
      <x:c r="G1316" s="10" t="n">
        <x:v>0</x:v>
      </x:c>
      <x:c r="H1316" s="10" t="str">
        <x:f>IF(G1316="","",G1316/12)</x:f>
      </x:c>
      <x:c r="I1316" s="10" t="n">
        <x:v>0</x:v>
      </x:c>
      <x:c r="J1316" s="10" t="str">
        <x:f>IF(H1316="","",I1316-H1316)</x:f>
      </x:c>
      <x:c r="K1316" s="11" t="str">
        <x:f>IF(H1316&gt;0,I1316/H1316,"")</x:f>
      </x:c>
      <x:c r="L1316" s="12" t="n">
        <x:v>0</x:v>
      </x:c>
      <x:c r="M1316" s="12" t="n">
        <x:v>0</x:v>
      </x:c>
      <x:c r="N1316" s="12" t="n">
        <x:f>M1316-L1316</x:f>
        <x:v>0</x:v>
      </x:c>
      <x:c r="O1316" s="3" t="str">
        <x:v>Anexo IX</x:v>
      </x:c>
    </x:row>
    <x:row r="1317" ht="34" customHeight="1">
      <x:c r="A1317" s="3" t="str">
        <x:v>Julho</x:v>
      </x:c>
      <x:c r="B1317" s="3" t="str">
        <x:v>STC</x:v>
      </x:c>
      <x:c r="C1317" s="3" t="str">
        <x:v>PRODUÇÃO</x:v>
      </x:c>
      <x:c r="D1317" s="3" t="str">
        <x:v>5082000192</x:v>
      </x:c>
      <x:c r="E1317" s="9" t="str">
        <x:v>INST PADRAO ENTRADA COMPLETO STC</x:v>
      </x:c>
      <x:c r="F1317" s="3" t="str">
        <x:v>UNIDADE</x:v>
      </x:c>
      <x:c r="G1317" s="10" t="n">
        <x:v>0</x:v>
      </x:c>
      <x:c r="H1317" s="10" t="str">
        <x:f>IF(G1317="","",G1317/12)</x:f>
      </x:c>
      <x:c r="I1317" s="10" t="n">
        <x:v>0</x:v>
      </x:c>
      <x:c r="J1317" s="10" t="str">
        <x:f>IF(H1317="","",I1317-H1317)</x:f>
      </x:c>
      <x:c r="K1317" s="11" t="str">
        <x:f>IF(H1317&gt;0,I1317/H1317,"")</x:f>
      </x:c>
      <x:c r="L1317" s="12" t="n">
        <x:v>0</x:v>
      </x:c>
      <x:c r="M1317" s="12" t="n">
        <x:v>0</x:v>
      </x:c>
      <x:c r="N1317" s="12" t="n">
        <x:f>M1317-L1317</x:f>
        <x:v>0</x:v>
      </x:c>
      <x:c r="O1317" s="3" t="str">
        <x:v>Anexo IX</x:v>
      </x:c>
    </x:row>
    <x:row r="1318" ht="34" customHeight="1">
      <x:c r="A1318" s="3" t="str">
        <x:v>Julho</x:v>
      </x:c>
      <x:c r="B1318" s="3" t="str">
        <x:v>STC</x:v>
      </x:c>
      <x:c r="C1318" s="3" t="str">
        <x:v>PRODUÇÃO</x:v>
      </x:c>
      <x:c r="D1318" s="3" t="str">
        <x:v>5082000193</x:v>
      </x:c>
      <x:c r="E1318" s="9" t="str">
        <x:v>RET PADRAO ENTRADA COMPLETO STC</x:v>
      </x:c>
      <x:c r="F1318" s="3" t="str">
        <x:v>UNIDADE</x:v>
      </x:c>
      <x:c r="G1318" s="10" t="n">
        <x:v>0</x:v>
      </x:c>
      <x:c r="H1318" s="10" t="str">
        <x:f>IF(G1318="","",G1318/12)</x:f>
      </x:c>
      <x:c r="I1318" s="10" t="n">
        <x:v>0</x:v>
      </x:c>
      <x:c r="J1318" s="10" t="str">
        <x:f>IF(H1318="","",I1318-H1318)</x:f>
      </x:c>
      <x:c r="K1318" s="11" t="str">
        <x:f>IF(H1318&gt;0,I1318/H1318,"")</x:f>
      </x:c>
      <x:c r="L1318" s="12" t="n">
        <x:v>0</x:v>
      </x:c>
      <x:c r="M1318" s="12" t="n">
        <x:v>0</x:v>
      </x:c>
      <x:c r="N1318" s="12" t="n">
        <x:f>M1318-L1318</x:f>
        <x:v>0</x:v>
      </x:c>
      <x:c r="O1318" s="3" t="str">
        <x:v>Anexo IX</x:v>
      </x:c>
    </x:row>
    <x:row r="1319" ht="34" customHeight="1">
      <x:c r="A1319" s="3" t="str">
        <x:v>Julho</x:v>
      </x:c>
      <x:c r="B1319" s="3" t="str">
        <x:v>STC</x:v>
      </x:c>
      <x:c r="C1319" s="3" t="str">
        <x:v>PRODUÇÃO</x:v>
      </x:c>
      <x:c r="D1319" s="3" t="str">
        <x:v>5082000194</x:v>
      </x:c>
      <x:c r="E1319" s="9" t="str">
        <x:v>INST PADRAO ENTRADA PARCIAL STC</x:v>
      </x:c>
      <x:c r="F1319" s="3" t="str">
        <x:v>UNIDADE</x:v>
      </x:c>
      <x:c r="G1319" s="10" t="n">
        <x:v>0</x:v>
      </x:c>
      <x:c r="H1319" s="10" t="str">
        <x:f>IF(G1319="","",G1319/12)</x:f>
      </x:c>
      <x:c r="I1319" s="10" t="n">
        <x:v>0</x:v>
      </x:c>
      <x:c r="J1319" s="10" t="str">
        <x:f>IF(H1319="","",I1319-H1319)</x:f>
      </x:c>
      <x:c r="K1319" s="11" t="str">
        <x:f>IF(H1319&gt;0,I1319/H1319,"")</x:f>
      </x:c>
      <x:c r="L1319" s="12" t="n">
        <x:v>0</x:v>
      </x:c>
      <x:c r="M1319" s="12" t="n">
        <x:v>0</x:v>
      </x:c>
      <x:c r="N1319" s="12" t="n">
        <x:f>M1319-L1319</x:f>
        <x:v>0</x:v>
      </x:c>
      <x:c r="O1319" s="3" t="str">
        <x:v>Anexo IX</x:v>
      </x:c>
    </x:row>
    <x:row r="1320" ht="34" customHeight="1">
      <x:c r="A1320" s="3" t="str">
        <x:v>Julho</x:v>
      </x:c>
      <x:c r="B1320" s="3" t="str">
        <x:v>STC</x:v>
      </x:c>
      <x:c r="C1320" s="3" t="str">
        <x:v>PRODUÇÃO</x:v>
      </x:c>
      <x:c r="D1320" s="3" t="str">
        <x:v>5082000195</x:v>
      </x:c>
      <x:c r="E1320" s="9" t="str">
        <x:v>RET PADRAO ENTRADA PARCIAL STC</x:v>
      </x:c>
      <x:c r="F1320" s="3" t="str">
        <x:v>UNIDADE</x:v>
      </x:c>
      <x:c r="G1320" s="10" t="n">
        <x:v>0</x:v>
      </x:c>
      <x:c r="H1320" s="10" t="str">
        <x:f>IF(G1320="","",G1320/12)</x:f>
      </x:c>
      <x:c r="I1320" s="10" t="n">
        <x:v>0</x:v>
      </x:c>
      <x:c r="J1320" s="10" t="str">
        <x:f>IF(H1320="","",I1320-H1320)</x:f>
      </x:c>
      <x:c r="K1320" s="11" t="str">
        <x:f>IF(H1320&gt;0,I1320/H1320,"")</x:f>
      </x:c>
      <x:c r="L1320" s="12" t="n">
        <x:v>0</x:v>
      </x:c>
      <x:c r="M1320" s="12" t="n">
        <x:v>0</x:v>
      </x:c>
      <x:c r="N1320" s="12" t="n">
        <x:f>M1320-L1320</x:f>
        <x:v>0</x:v>
      </x:c>
      <x:c r="O1320" s="3" t="str">
        <x:v>Anexo IX</x:v>
      </x:c>
    </x:row>
    <x:row r="1321" ht="34" customHeight="1">
      <x:c r="A1321" s="3" t="str">
        <x:v>Julho</x:v>
      </x:c>
      <x:c r="B1321" s="3" t="str">
        <x:v>STC</x:v>
      </x:c>
      <x:c r="C1321" s="3" t="str">
        <x:v>PRODUÇÃO</x:v>
      </x:c>
      <x:c r="D1321" s="3" t="str">
        <x:v>5082000196</x:v>
      </x:c>
      <x:c r="E1321" s="9" t="str">
        <x:v>REATIVACAO UC S/ INST MEDIDOR E RAMAL</x:v>
      </x:c>
      <x:c r="F1321" s="3" t="str">
        <x:v>UNIDADE</x:v>
      </x:c>
      <x:c r="G1321" s="10" t="n">
        <x:v>0</x:v>
      </x:c>
      <x:c r="H1321" s="10" t="str">
        <x:f>IF(G1321="","",G1321/12)</x:f>
      </x:c>
      <x:c r="I1321" s="10" t="n">
        <x:v>5684</x:v>
      </x:c>
      <x:c r="J1321" s="10" t="str">
        <x:f>IF(H1321="","",I1321-H1321)</x:f>
      </x:c>
      <x:c r="K1321" s="11" t="str">
        <x:f>IF(H1321&gt;0,I1321/H1321,"")</x:f>
      </x:c>
      <x:c r="L1321" s="12" t="n">
        <x:v>0</x:v>
      </x:c>
      <x:c r="M1321" s="12" t="n">
        <x:v>718684.96</x:v>
      </x:c>
      <x:c r="N1321" s="12" t="n">
        <x:f>M1321-L1321</x:f>
        <x:v>718684.96</x:v>
      </x:c>
      <x:c r="O1321" s="3" t="str">
        <x:v>Anexo IX</x:v>
      </x:c>
    </x:row>
    <x:row r="1322" ht="34" customHeight="1">
      <x:c r="A1322" s="3" t="str">
        <x:v>Julho</x:v>
      </x:c>
      <x:c r="B1322" s="3" t="str">
        <x:v>STC</x:v>
      </x:c>
      <x:c r="C1322" s="3" t="str">
        <x:v>PRODUÇÃO</x:v>
      </x:c>
      <x:c r="D1322" s="3" t="str">
        <x:v>5082000200</x:v>
      </x:c>
      <x:c r="E1322" s="9" t="str">
        <x:v>INST MEDIDOR ELETRONICO C/ FISCALIZ STC</x:v>
      </x:c>
      <x:c r="F1322" s="3" t="str">
        <x:v>UNIDADE</x:v>
      </x:c>
      <x:c r="G1322" s="10" t="n">
        <x:v>0</x:v>
      </x:c>
      <x:c r="H1322" s="10" t="str">
        <x:f>IF(G1322="","",G1322/12)</x:f>
      </x:c>
      <x:c r="I1322" s="10" t="n">
        <x:v>0</x:v>
      </x:c>
      <x:c r="J1322" s="10" t="str">
        <x:f>IF(H1322="","",I1322-H1322)</x:f>
      </x:c>
      <x:c r="K1322" s="11" t="str">
        <x:f>IF(H1322&gt;0,I1322/H1322,"")</x:f>
      </x:c>
      <x:c r="L1322" s="12" t="n">
        <x:v>0</x:v>
      </x:c>
      <x:c r="M1322" s="12" t="n">
        <x:v>0</x:v>
      </x:c>
      <x:c r="N1322" s="12" t="n">
        <x:f>M1322-L1322</x:f>
        <x:v>0</x:v>
      </x:c>
      <x:c r="O1322" s="3" t="str">
        <x:v>Anexo IX</x:v>
      </x:c>
    </x:row>
    <x:row r="1323" ht="34" customHeight="1">
      <x:c r="A1323" s="3" t="str">
        <x:v>Julho</x:v>
      </x:c>
      <x:c r="B1323" s="3" t="str">
        <x:v>STC</x:v>
      </x:c>
      <x:c r="C1323" s="3" t="str">
        <x:v>PRODUÇÃO</x:v>
      </x:c>
      <x:c r="D1323" s="3" t="str">
        <x:v>5082000201</x:v>
      </x:c>
      <x:c r="E1323" s="9" t="str">
        <x:v>RET MEDIDOR ELETRONICO C/ FISCALIZ STC</x:v>
      </x:c>
      <x:c r="F1323" s="3" t="str">
        <x:v>UNIDADE</x:v>
      </x:c>
      <x:c r="G1323" s="10" t="n">
        <x:v>0</x:v>
      </x:c>
      <x:c r="H1323" s="10" t="str">
        <x:f>IF(G1323="","",G1323/12)</x:f>
      </x:c>
      <x:c r="I1323" s="10" t="n">
        <x:v>0</x:v>
      </x:c>
      <x:c r="J1323" s="10" t="str">
        <x:f>IF(H1323="","",I1323-H1323)</x:f>
      </x:c>
      <x:c r="K1323" s="11" t="str">
        <x:f>IF(H1323&gt;0,I1323/H1323,"")</x:f>
      </x:c>
      <x:c r="L1323" s="12" t="n">
        <x:v>0</x:v>
      </x:c>
      <x:c r="M1323" s="12" t="n">
        <x:v>0</x:v>
      </x:c>
      <x:c r="N1323" s="12" t="n">
        <x:f>M1323-L1323</x:f>
        <x:v>0</x:v>
      </x:c>
      <x:c r="O1323" s="3" t="str">
        <x:v>Anexo IX</x:v>
      </x:c>
    </x:row>
    <x:row r="1324" ht="34" customHeight="1">
      <x:c r="A1324" s="3" t="str">
        <x:v>Julho</x:v>
      </x:c>
      <x:c r="B1324" s="3" t="str">
        <x:v>STC</x:v>
      </x:c>
      <x:c r="C1324" s="3" t="str">
        <x:v>PRODUÇÃO</x:v>
      </x:c>
      <x:c r="D1324" s="3" t="str">
        <x:v>5082000202</x:v>
      </x:c>
      <x:c r="E1324" s="9" t="str">
        <x:v>INST MEDIDOR COM TESTE INVERSOR STC</x:v>
      </x:c>
      <x:c r="F1324" s="3" t="str">
        <x:v>UNIDADE</x:v>
      </x:c>
      <x:c r="G1324" s="10" t="n">
        <x:v>0</x:v>
      </x:c>
      <x:c r="H1324" s="10" t="str">
        <x:f>IF(G1324="","",G1324/12)</x:f>
      </x:c>
      <x:c r="I1324" s="10" t="n">
        <x:v>1338</x:v>
      </x:c>
      <x:c r="J1324" s="10" t="str">
        <x:f>IF(H1324="","",I1324-H1324)</x:f>
      </x:c>
      <x:c r="K1324" s="11" t="str">
        <x:f>IF(H1324&gt;0,I1324/H1324,"")</x:f>
      </x:c>
      <x:c r="L1324" s="12" t="n">
        <x:v>0</x:v>
      </x:c>
      <x:c r="M1324" s="12" t="n">
        <x:v>245308.92</x:v>
      </x:c>
      <x:c r="N1324" s="12" t="n">
        <x:f>M1324-L1324</x:f>
        <x:v>245308.92</x:v>
      </x:c>
      <x:c r="O1324" s="3" t="str">
        <x:v>Anexo IX</x:v>
      </x:c>
    </x:row>
    <x:row r="1325" ht="34" customHeight="1">
      <x:c r="A1325" s="3" t="str">
        <x:v>Julho</x:v>
      </x:c>
      <x:c r="B1325" s="3" t="str">
        <x:v>STC</x:v>
      </x:c>
      <x:c r="C1325" s="3" t="str">
        <x:v>PRODUÇÃO</x:v>
      </x:c>
      <x:c r="D1325" s="3" t="str">
        <x:v>5082000205</x:v>
      </x:c>
      <x:c r="E1325" s="9" t="str">
        <x:v>INST RAMAL DE CONEXAO C/ FICALIZ STC</x:v>
      </x:c>
      <x:c r="F1325" s="3" t="str">
        <x:v>UNIDADE</x:v>
      </x:c>
      <x:c r="G1325" s="10" t="n">
        <x:v>0</x:v>
      </x:c>
      <x:c r="H1325" s="10" t="str">
        <x:f>IF(G1325="","",G1325/12)</x:f>
      </x:c>
      <x:c r="I1325" s="10" t="n">
        <x:v>0</x:v>
      </x:c>
      <x:c r="J1325" s="10" t="str">
        <x:f>IF(H1325="","",I1325-H1325)</x:f>
      </x:c>
      <x:c r="K1325" s="11" t="str">
        <x:f>IF(H1325&gt;0,I1325/H1325,"")</x:f>
      </x:c>
      <x:c r="L1325" s="12" t="n">
        <x:v>0</x:v>
      </x:c>
      <x:c r="M1325" s="12" t="n">
        <x:v>0</x:v>
      </x:c>
      <x:c r="N1325" s="12" t="n">
        <x:f>M1325-L1325</x:f>
        <x:v>0</x:v>
      </x:c>
      <x:c r="O1325" s="3" t="str">
        <x:v>Anexo IX</x:v>
      </x:c>
    </x:row>
    <x:row r="1326" ht="34" customHeight="1">
      <x:c r="A1326" s="3" t="str">
        <x:v>Julho</x:v>
      </x:c>
      <x:c r="B1326" s="3" t="str">
        <x:v>STC</x:v>
      </x:c>
      <x:c r="C1326" s="3" t="str">
        <x:v>PRODUÇÃO</x:v>
      </x:c>
      <x:c r="D1326" s="3" t="str">
        <x:v>5082000206</x:v>
      </x:c>
      <x:c r="E1326" s="9" t="str">
        <x:v>RET RAMAL DE CONEXAO C/ FICALIZ STC</x:v>
      </x:c>
      <x:c r="F1326" s="3" t="str">
        <x:v>UNIDADE</x:v>
      </x:c>
      <x:c r="G1326" s="10" t="n">
        <x:v>0</x:v>
      </x:c>
      <x:c r="H1326" s="10" t="str">
        <x:f>IF(G1326="","",G1326/12)</x:f>
      </x:c>
      <x:c r="I1326" s="10" t="n">
        <x:v>0</x:v>
      </x:c>
      <x:c r="J1326" s="10" t="str">
        <x:f>IF(H1326="","",I1326-H1326)</x:f>
      </x:c>
      <x:c r="K1326" s="11" t="str">
        <x:f>IF(H1326&gt;0,I1326/H1326,"")</x:f>
      </x:c>
      <x:c r="L1326" s="12" t="n">
        <x:v>0</x:v>
      </x:c>
      <x:c r="M1326" s="12" t="n">
        <x:v>0</x:v>
      </x:c>
      <x:c r="N1326" s="12" t="n">
        <x:f>M1326-L1326</x:f>
        <x:v>0</x:v>
      </x:c>
      <x:c r="O1326" s="3" t="str">
        <x:v>Anexo IX</x:v>
      </x:c>
    </x:row>
    <x:row r="1327" ht="34" customHeight="1">
      <x:c r="A1327" s="3" t="str">
        <x:v>Julho</x:v>
      </x:c>
      <x:c r="B1327" s="3" t="str">
        <x:v>STC</x:v>
      </x:c>
      <x:c r="C1327" s="3" t="str">
        <x:v>PRODUÇÃO</x:v>
      </x:c>
      <x:c r="D1327" s="3" t="str">
        <x:v>5082000207</x:v>
      </x:c>
      <x:c r="E1327" s="9" t="str">
        <x:v>SERV FISCALIZACAO INSPECAO UC STC</x:v>
      </x:c>
      <x:c r="F1327" s="3" t="str">
        <x:v>UNIDADE</x:v>
      </x:c>
      <x:c r="G1327" s="10" t="n">
        <x:v>0</x:v>
      </x:c>
      <x:c r="H1327" s="10" t="str">
        <x:f>IF(G1327="","",G1327/12)</x:f>
      </x:c>
      <x:c r="I1327" s="10" t="n">
        <x:v>0</x:v>
      </x:c>
      <x:c r="J1327" s="10" t="str">
        <x:f>IF(H1327="","",I1327-H1327)</x:f>
      </x:c>
      <x:c r="K1327" s="11" t="str">
        <x:f>IF(H1327&gt;0,I1327/H1327,"")</x:f>
      </x:c>
      <x:c r="L1327" s="12" t="n">
        <x:v>0</x:v>
      </x:c>
      <x:c r="M1327" s="12" t="n">
        <x:v>0</x:v>
      </x:c>
      <x:c r="N1327" s="12" t="n">
        <x:f>M1327-L1327</x:f>
        <x:v>0</x:v>
      </x:c>
      <x:c r="O1327" s="3" t="str">
        <x:v>Anexo IX</x:v>
      </x:c>
    </x:row>
    <x:row r="1328" ht="34" customHeight="1">
      <x:c r="A1328" s="3" t="str">
        <x:v>Julho</x:v>
      </x:c>
      <x:c r="B1328" s="3" t="str">
        <x:v>STC</x:v>
      </x:c>
      <x:c r="C1328" s="3" t="str">
        <x:v>PRODUÇÃO</x:v>
      </x:c>
      <x:c r="D1328" s="3" t="str">
        <x:v>5082000208</x:v>
      </x:c>
      <x:c r="E1328" s="9" t="str">
        <x:v>NEGOCIACAO DEBITO UC INADIMPLENTE STC</x:v>
      </x:c>
      <x:c r="F1328" s="3" t="str">
        <x:v>UNIDADE</x:v>
      </x:c>
      <x:c r="G1328" s="10" t="n">
        <x:v>0</x:v>
      </x:c>
      <x:c r="H1328" s="10" t="str">
        <x:f>IF(G1328="","",G1328/12)</x:f>
      </x:c>
      <x:c r="I1328" s="10" t="n">
        <x:v>0</x:v>
      </x:c>
      <x:c r="J1328" s="10" t="str">
        <x:f>IF(H1328="","",I1328-H1328)</x:f>
      </x:c>
      <x:c r="K1328" s="11" t="str">
        <x:f>IF(H1328&gt;0,I1328/H1328,"")</x:f>
      </x:c>
      <x:c r="L1328" s="12" t="n">
        <x:v>0</x:v>
      </x:c>
      <x:c r="M1328" s="12" t="n">
        <x:v>0</x:v>
      </x:c>
      <x:c r="N1328" s="12" t="n">
        <x:f>M1328-L1328</x:f>
        <x:v>0</x:v>
      </x:c>
      <x:c r="O1328" s="3" t="str">
        <x:v>Anexo IX</x:v>
      </x:c>
    </x:row>
    <x:row r="1329" ht="34" customHeight="1">
      <x:c r="A1329" s="3" t="str">
        <x:v>Julho</x:v>
      </x:c>
      <x:c r="B1329" s="3" t="str">
        <x:v>STC</x:v>
      </x:c>
      <x:c r="C1329" s="3" t="str">
        <x:v>PRODUÇÃO</x:v>
      </x:c>
      <x:c r="D1329" s="3" t="str">
        <x:v>5080300166</x:v>
      </x:c>
      <x:c r="E1329" s="9" t="str">
        <x:v>OPERAR/MANOB CHAVE/GRAMPO LV STC</x:v>
      </x:c>
      <x:c r="F1329" s="3" t="str">
        <x:v>CONJUNTO</x:v>
      </x:c>
      <x:c r="G1329" s="10" t="n">
        <x:v>0</x:v>
      </x:c>
      <x:c r="H1329" s="10" t="str">
        <x:f>IF(G1329="","",G1329/12)</x:f>
      </x:c>
      <x:c r="I1329" s="10" t="n">
        <x:v>0</x:v>
      </x:c>
      <x:c r="J1329" s="10" t="str">
        <x:f>IF(H1329="","",I1329-H1329)</x:f>
      </x:c>
      <x:c r="K1329" s="11" t="str">
        <x:f>IF(H1329&gt;0,I1329/H1329,"")</x:f>
      </x:c>
      <x:c r="L1329" s="12" t="n">
        <x:v>0</x:v>
      </x:c>
      <x:c r="M1329" s="12" t="n">
        <x:v>0</x:v>
      </x:c>
      <x:c r="N1329" s="12" t="n">
        <x:f>M1329-L1329</x:f>
        <x:v>0</x:v>
      </x:c>
      <x:c r="O1329" s="3" t="str">
        <x:v>Anexo IX</x:v>
      </x:c>
    </x:row>
    <x:row r="1330" ht="34" customHeight="1">
      <x:c r="A1330" s="3" t="str">
        <x:v>Julho</x:v>
      </x:c>
      <x:c r="B1330" s="3" t="str">
        <x:v>STC</x:v>
      </x:c>
      <x:c r="C1330" s="3" t="str">
        <x:v>PRODUÇÃO</x:v>
      </x:c>
      <x:c r="D1330" s="3" t="str">
        <x:v>5013300040</x:v>
      </x:c>
      <x:c r="E1330" s="9" t="str">
        <x:v>ATEND EMERG PODA DE ARVORE</x:v>
      </x:c>
      <x:c r="F1330" s="3" t="str">
        <x:v>UNIDADE</x:v>
      </x:c>
      <x:c r="G1330" s="10" t="n">
        <x:v>0</x:v>
      </x:c>
      <x:c r="H1330" s="10" t="str">
        <x:f>IF(G1330="","",G1330/12)</x:f>
      </x:c>
      <x:c r="I1330" s="10" t="n">
        <x:v>0</x:v>
      </x:c>
      <x:c r="J1330" s="10" t="str">
        <x:f>IF(H1330="","",I1330-H1330)</x:f>
      </x:c>
      <x:c r="K1330" s="11" t="str">
        <x:f>IF(H1330&gt;0,I1330/H1330,"")</x:f>
      </x:c>
      <x:c r="L1330" s="12" t="n">
        <x:v>0</x:v>
      </x:c>
      <x:c r="M1330" s="12" t="n">
        <x:v>0</x:v>
      </x:c>
      <x:c r="N1330" s="12" t="n">
        <x:f>M1330-L1330</x:f>
        <x:v>0</x:v>
      </x:c>
      <x:c r="O1330" s="3" t="str">
        <x:v>Anexo IX</x:v>
      </x:c>
    </x:row>
    <x:row r="1331" ht="34" customHeight="1">
      <x:c r="A1331" s="3" t="str">
        <x:v>Julho</x:v>
      </x:c>
      <x:c r="B1331" s="3" t="str">
        <x:v>STC</x:v>
      </x:c>
      <x:c r="C1331" s="3" t="str">
        <x:v>PRODUÇÃO</x:v>
      </x:c>
      <x:c r="D1331" s="3" t="str">
        <x:v>5013300041</x:v>
      </x:c>
      <x:c r="E1331" s="9" t="str">
        <x:v>ATEND EMERG INST ANALISADOR QUALIDADE</x:v>
      </x:c>
      <x:c r="F1331" s="3" t="str">
        <x:v>UNIDADE</x:v>
      </x:c>
      <x:c r="G1331" s="10" t="n">
        <x:v>0</x:v>
      </x:c>
      <x:c r="H1331" s="10" t="str">
        <x:f>IF(G1331="","",G1331/12)</x:f>
      </x:c>
      <x:c r="I1331" s="10" t="n">
        <x:v>0</x:v>
      </x:c>
      <x:c r="J1331" s="10" t="str">
        <x:f>IF(H1331="","",I1331-H1331)</x:f>
      </x:c>
      <x:c r="K1331" s="11" t="str">
        <x:f>IF(H1331&gt;0,I1331/H1331,"")</x:f>
      </x:c>
      <x:c r="L1331" s="12" t="n">
        <x:v>0</x:v>
      </x:c>
      <x:c r="M1331" s="12" t="n">
        <x:v>0</x:v>
      </x:c>
      <x:c r="N1331" s="12" t="n">
        <x:f>M1331-L1331</x:f>
        <x:v>0</x:v>
      </x:c>
      <x:c r="O1331" s="3" t="str">
        <x:v>Anexo IX</x:v>
      </x:c>
    </x:row>
    <x:row r="1332" ht="34" customHeight="1">
      <x:c r="A1332" s="3" t="str">
        <x:v>Julho</x:v>
      </x:c>
      <x:c r="B1332" s="3" t="str">
        <x:v>STC</x:v>
      </x:c>
      <x:c r="C1332" s="3" t="str">
        <x:v>PRODUÇÃO</x:v>
      </x:c>
      <x:c r="D1332" s="3" t="str">
        <x:v>5013300042</x:v>
      </x:c>
      <x:c r="E1332" s="9" t="str">
        <x:v>ATEND EMERG RET ANALISADOR QUALIDADE</x:v>
      </x:c>
      <x:c r="F1332" s="3" t="str">
        <x:v>UNIDADE</x:v>
      </x:c>
      <x:c r="G1332" s="10" t="n">
        <x:v>0</x:v>
      </x:c>
      <x:c r="H1332" s="10" t="str">
        <x:f>IF(G1332="","",G1332/12)</x:f>
      </x:c>
      <x:c r="I1332" s="10" t="n">
        <x:v>0</x:v>
      </x:c>
      <x:c r="J1332" s="10" t="str">
        <x:f>IF(H1332="","",I1332-H1332)</x:f>
      </x:c>
      <x:c r="K1332" s="11" t="str">
        <x:f>IF(H1332&gt;0,I1332/H1332,"")</x:f>
      </x:c>
      <x:c r="L1332" s="12" t="n">
        <x:v>0</x:v>
      </x:c>
      <x:c r="M1332" s="12" t="n">
        <x:v>0</x:v>
      </x:c>
      <x:c r="N1332" s="12" t="n">
        <x:f>M1332-L1332</x:f>
        <x:v>0</x:v>
      </x:c>
      <x:c r="O1332" s="3" t="str">
        <x:v>Anexo IX</x:v>
      </x:c>
    </x:row>
    <x:row r="1333" ht="34" customHeight="1">
      <x:c r="A1333" s="3" t="str">
        <x:v>Julho</x:v>
      </x:c>
      <x:c r="B1333" s="3" t="str">
        <x:v>STC</x:v>
      </x:c>
      <x:c r="C1333" s="3" t="str">
        <x:v>PRODUÇÃO</x:v>
      </x:c>
      <x:c r="D1333" s="3" t="str">
        <x:v>5013300044</x:v>
      </x:c>
      <x:c r="E1333" s="9" t="str">
        <x:v>ATEND EMERG PARA RAIOS</x:v>
      </x:c>
      <x:c r="F1333" s="3" t="str">
        <x:v>UNIDADE</x:v>
      </x:c>
      <x:c r="G1333" s="10" t="n">
        <x:v>0</x:v>
      </x:c>
      <x:c r="H1333" s="10" t="str">
        <x:f>IF(G1333="","",G1333/12)</x:f>
      </x:c>
      <x:c r="I1333" s="10" t="n">
        <x:v>0</x:v>
      </x:c>
      <x:c r="J1333" s="10" t="str">
        <x:f>IF(H1333="","",I1333-H1333)</x:f>
      </x:c>
      <x:c r="K1333" s="11" t="str">
        <x:f>IF(H1333&gt;0,I1333/H1333,"")</x:f>
      </x:c>
      <x:c r="L1333" s="12" t="n">
        <x:v>0</x:v>
      </x:c>
      <x:c r="M1333" s="12" t="n">
        <x:v>0</x:v>
      </x:c>
      <x:c r="N1333" s="12" t="n">
        <x:f>M1333-L1333</x:f>
        <x:v>0</x:v>
      </x:c>
      <x:c r="O1333" s="3" t="str">
        <x:v>Anexo IX</x:v>
      </x:c>
    </x:row>
    <x:row r="1334" ht="34" customHeight="1">
      <x:c r="A1334" s="3" t="str">
        <x:v>Julho</x:v>
      </x:c>
      <x:c r="B1334" s="3" t="str">
        <x:v>STC</x:v>
      </x:c>
      <x:c r="C1334" s="3" t="str">
        <x:v>PRODUÇÃO</x:v>
      </x:c>
      <x:c r="D1334" s="3" t="str">
        <x:v>5013300045</x:v>
      </x:c>
      <x:c r="E1334" s="9" t="str">
        <x:v>ATEND EMERG INST TRAFO 1F ATE 15KVA</x:v>
      </x:c>
      <x:c r="F1334" s="3" t="str">
        <x:v>UNIDADE</x:v>
      </x:c>
      <x:c r="G1334" s="10" t="n">
        <x:v>0</x:v>
      </x:c>
      <x:c r="H1334" s="10" t="str">
        <x:f>IF(G1334="","",G1334/12)</x:f>
      </x:c>
      <x:c r="I1334" s="10" t="n">
        <x:v>0</x:v>
      </x:c>
      <x:c r="J1334" s="10" t="str">
        <x:f>IF(H1334="","",I1334-H1334)</x:f>
      </x:c>
      <x:c r="K1334" s="11" t="str">
        <x:f>IF(H1334&gt;0,I1334/H1334,"")</x:f>
      </x:c>
      <x:c r="L1334" s="12" t="n">
        <x:v>0</x:v>
      </x:c>
      <x:c r="M1334" s="12" t="n">
        <x:v>0</x:v>
      </x:c>
      <x:c r="N1334" s="12" t="n">
        <x:f>M1334-L1334</x:f>
        <x:v>0</x:v>
      </x:c>
      <x:c r="O1334" s="3" t="str">
        <x:v>Anexo IX</x:v>
      </x:c>
    </x:row>
    <x:row r="1335" ht="34" customHeight="1">
      <x:c r="A1335" s="3" t="str">
        <x:v>Julho</x:v>
      </x:c>
      <x:c r="B1335" s="3" t="str">
        <x:v>STC</x:v>
      </x:c>
      <x:c r="C1335" s="3" t="str">
        <x:v>PRODUÇÃO</x:v>
      </x:c>
      <x:c r="D1335" s="3" t="str">
        <x:v>5013300046</x:v>
      </x:c>
      <x:c r="E1335" s="9" t="str">
        <x:v>ATEND EMERG RET TRAFO 1F ATE 15KVA</x:v>
      </x:c>
      <x:c r="F1335" s="3" t="str">
        <x:v>UNIDADE</x:v>
      </x:c>
      <x:c r="G1335" s="10" t="n">
        <x:v>0</x:v>
      </x:c>
      <x:c r="H1335" s="10" t="str">
        <x:f>IF(G1335="","",G1335/12)</x:f>
      </x:c>
      <x:c r="I1335" s="10" t="n">
        <x:v>0</x:v>
      </x:c>
      <x:c r="J1335" s="10" t="str">
        <x:f>IF(H1335="","",I1335-H1335)</x:f>
      </x:c>
      <x:c r="K1335" s="11" t="str">
        <x:f>IF(H1335&gt;0,I1335/H1335,"")</x:f>
      </x:c>
      <x:c r="L1335" s="12" t="n">
        <x:v>0</x:v>
      </x:c>
      <x:c r="M1335" s="12" t="n">
        <x:v>0</x:v>
      </x:c>
      <x:c r="N1335" s="12" t="n">
        <x:f>M1335-L1335</x:f>
        <x:v>0</x:v>
      </x:c>
      <x:c r="O1335" s="3" t="str">
        <x:v>Anexo IX</x:v>
      </x:c>
    </x:row>
    <x:row r="1336" ht="34" customHeight="1">
      <x:c r="A1336" s="3" t="str">
        <x:v>Julho</x:v>
      </x:c>
      <x:c r="B1336" s="3" t="str">
        <x:v>STC</x:v>
      </x:c>
      <x:c r="C1336" s="3" t="str">
        <x:v>PRODUÇÃO</x:v>
      </x:c>
      <x:c r="D1336" s="3" t="str">
        <x:v>5013100002</x:v>
      </x:c>
      <x:c r="E1336" s="9" t="str">
        <x:v>ATEND EMERG INST TRAFO 1F ACIMA 15KVA</x:v>
      </x:c>
      <x:c r="F1336" s="3" t="str">
        <x:v>UNIDADE</x:v>
      </x:c>
      <x:c r="G1336" s="10" t="n">
        <x:v>0</x:v>
      </x:c>
      <x:c r="H1336" s="10" t="str">
        <x:f>IF(G1336="","",G1336/12)</x:f>
      </x:c>
      <x:c r="I1336" s="10" t="n">
        <x:v>0</x:v>
      </x:c>
      <x:c r="J1336" s="10" t="str">
        <x:f>IF(H1336="","",I1336-H1336)</x:f>
      </x:c>
      <x:c r="K1336" s="11" t="str">
        <x:f>IF(H1336&gt;0,I1336/H1336,"")</x:f>
      </x:c>
      <x:c r="L1336" s="12" t="n">
        <x:v>0</x:v>
      </x:c>
      <x:c r="M1336" s="12" t="n">
        <x:v>0</x:v>
      </x:c>
      <x:c r="N1336" s="12" t="n">
        <x:f>M1336-L1336</x:f>
        <x:v>0</x:v>
      </x:c>
      <x:c r="O1336" s="3" t="str">
        <x:v>Anexo IX</x:v>
      </x:c>
    </x:row>
    <x:row r="1337" ht="34" customHeight="1">
      <x:c r="A1337" s="3" t="str">
        <x:v>Julho</x:v>
      </x:c>
      <x:c r="B1337" s="3" t="str">
        <x:v>STC</x:v>
      </x:c>
      <x:c r="C1337" s="3" t="str">
        <x:v>PRODUÇÃO</x:v>
      </x:c>
      <x:c r="D1337" s="3" t="str">
        <x:v>5013100003</x:v>
      </x:c>
      <x:c r="E1337" s="9" t="str">
        <x:v>ATEND EMERG RET TRAFO 1F ACIMA 15KVA</x:v>
      </x:c>
      <x:c r="F1337" s="3" t="str">
        <x:v>UNIDADE</x:v>
      </x:c>
      <x:c r="G1337" s="10" t="n">
        <x:v>0</x:v>
      </x:c>
      <x:c r="H1337" s="10" t="str">
        <x:f>IF(G1337="","",G1337/12)</x:f>
      </x:c>
      <x:c r="I1337" s="10" t="n">
        <x:v>0</x:v>
      </x:c>
      <x:c r="J1337" s="10" t="str">
        <x:f>IF(H1337="","",I1337-H1337)</x:f>
      </x:c>
      <x:c r="K1337" s="11" t="str">
        <x:f>IF(H1337&gt;0,I1337/H1337,"")</x:f>
      </x:c>
      <x:c r="L1337" s="12" t="n">
        <x:v>0</x:v>
      </x:c>
      <x:c r="M1337" s="12" t="n">
        <x:v>0</x:v>
      </x:c>
      <x:c r="N1337" s="12" t="n">
        <x:f>M1337-L1337</x:f>
        <x:v>0</x:v>
      </x:c>
      <x:c r="O1337" s="3" t="str">
        <x:v>Anexo IX</x:v>
      </x:c>
    </x:row>
    <x:row r="1338" ht="34" customHeight="1">
      <x:c r="A1338" s="3" t="str">
        <x:v>Julho</x:v>
      </x:c>
      <x:c r="B1338" s="3" t="str">
        <x:v>STC</x:v>
      </x:c>
      <x:c r="C1338" s="3" t="str">
        <x:v>PRODUÇÃO</x:v>
      </x:c>
      <x:c r="D1338" s="3" t="str">
        <x:v>5010019004</x:v>
      </x:c>
      <x:c r="E1338" s="9" t="str">
        <x:v>INST/RET POSTE TELESCOPICO EMERG LM</x:v>
      </x:c>
      <x:c r="F1338" s="3" t="str">
        <x:v>UNIDADE</x:v>
      </x:c>
      <x:c r="G1338" s="10" t="n">
        <x:v>0</x:v>
      </x:c>
      <x:c r="H1338" s="10" t="str">
        <x:f>IF(G1338="","",G1338/12)</x:f>
      </x:c>
      <x:c r="I1338" s="10" t="n">
        <x:v>0</x:v>
      </x:c>
      <x:c r="J1338" s="10" t="str">
        <x:f>IF(H1338="","",I1338-H1338)</x:f>
      </x:c>
      <x:c r="K1338" s="11" t="str">
        <x:f>IF(H1338&gt;0,I1338/H1338,"")</x:f>
      </x:c>
      <x:c r="L1338" s="12" t="n">
        <x:v>0</x:v>
      </x:c>
      <x:c r="M1338" s="12" t="n">
        <x:v>0</x:v>
      </x:c>
      <x:c r="N1338" s="12" t="n">
        <x:f>M1338-L1338</x:f>
        <x:v>0</x:v>
      </x:c>
      <x:c r="O1338" s="3" t="str">
        <x:v>Anexo IX</x:v>
      </x:c>
    </x:row>
    <x:row r="1339" ht="34" customHeight="1">
      <x:c r="A1339" s="3" t="str">
        <x:v>Julho</x:v>
      </x:c>
      <x:c r="B1339" s="3" t="str">
        <x:v>STC</x:v>
      </x:c>
      <x:c r="C1339" s="3" t="str">
        <x:v>PRODUÇÃO</x:v>
      </x:c>
      <x:c r="D1339" s="3" t="str">
        <x:v>5013000002</x:v>
      </x:c>
      <x:c r="E1339" s="9" t="str">
        <x:v>OPERAR/MANOB CHAVE/GRAMPO LV ATEND EMERG</x:v>
      </x:c>
      <x:c r="F1339" s="3" t="str">
        <x:v>CONJUNTO</x:v>
      </x:c>
      <x:c r="G1339" s="10" t="n">
        <x:v>0</x:v>
      </x:c>
      <x:c r="H1339" s="10" t="str">
        <x:f>IF(G1339="","",G1339/12)</x:f>
      </x:c>
      <x:c r="I1339" s="10" t="n">
        <x:v>0</x:v>
      </x:c>
      <x:c r="J1339" s="10" t="str">
        <x:f>IF(H1339="","",I1339-H1339)</x:f>
      </x:c>
      <x:c r="K1339" s="11" t="str">
        <x:f>IF(H1339&gt;0,I1339/H1339,"")</x:f>
      </x:c>
      <x:c r="L1339" s="12" t="n">
        <x:v>0</x:v>
      </x:c>
      <x:c r="M1339" s="12" t="n">
        <x:v>0</x:v>
      </x:c>
      <x:c r="N1339" s="12" t="n">
        <x:f>M1339-L1339</x:f>
        <x:v>0</x:v>
      </x:c>
      <x:c r="O1339" s="3" t="str">
        <x:v>Anexo IX</x:v>
      </x:c>
    </x:row>
    <x:row r="1340" ht="34" customHeight="1">
      <x:c r="A1340" s="3" t="str">
        <x:v>Julho</x:v>
      </x:c>
      <x:c r="B1340" s="3" t="str">
        <x:v>STC</x:v>
      </x:c>
      <x:c r="C1340" s="3" t="str">
        <x:v>PRODUÇÃO</x:v>
      </x:c>
      <x:c r="D1340" s="3" t="str">
        <x:v>5010000006</x:v>
      </x:c>
      <x:c r="E1340" s="9" t="str">
        <x:v>REMANEJAMENTO DE RAMAL STC</x:v>
      </x:c>
      <x:c r="F1340" s="3" t="str">
        <x:v>UNIDADE</x:v>
      </x:c>
      <x:c r="G1340" s="10" t="n">
        <x:v>0</x:v>
      </x:c>
      <x:c r="H1340" s="10" t="str">
        <x:f>IF(G1340="","",G1340/12)</x:f>
      </x:c>
      <x:c r="I1340" s="10" t="n">
        <x:v>0</x:v>
      </x:c>
      <x:c r="J1340" s="10" t="str">
        <x:f>IF(H1340="","",I1340-H1340)</x:f>
      </x:c>
      <x:c r="K1340" s="11" t="str">
        <x:f>IF(H1340&gt;0,I1340/H1340,"")</x:f>
      </x:c>
      <x:c r="L1340" s="12" t="n">
        <x:v>0</x:v>
      </x:c>
      <x:c r="M1340" s="12" t="n">
        <x:v>0</x:v>
      </x:c>
      <x:c r="N1340" s="12" t="n">
        <x:f>M1340-L1340</x:f>
        <x:v>0</x:v>
      </x:c>
      <x:c r="O1340" s="3" t="str">
        <x:v>Anexo IX</x:v>
      </x:c>
    </x:row>
    <x:row r="1341" ht="34" customHeight="1">
      <x:c r="A1341" s="3" t="str">
        <x:v>Julho</x:v>
      </x:c>
      <x:c r="B1341" s="3" t="str">
        <x:v>STC</x:v>
      </x:c>
      <x:c r="C1341" s="3" t="str">
        <x:v>PRODUÇÃO</x:v>
      </x:c>
      <x:c r="D1341" s="3" t="str">
        <x:v>5010000007</x:v>
      </x:c>
      <x:c r="E1341" s="9" t="str">
        <x:v>REMANEJAMENTO DE MEDIDOR STC</x:v>
      </x:c>
      <x:c r="F1341" s="3" t="str">
        <x:v>UNIDADE</x:v>
      </x:c>
      <x:c r="G1341" s="10" t="n">
        <x:v>0</x:v>
      </x:c>
      <x:c r="H1341" s="10" t="str">
        <x:f>IF(G1341="","",G1341/12)</x:f>
      </x:c>
      <x:c r="I1341" s="10" t="n">
        <x:v>0</x:v>
      </x:c>
      <x:c r="J1341" s="10" t="str">
        <x:f>IF(H1341="","",I1341-H1341)</x:f>
      </x:c>
      <x:c r="K1341" s="11" t="str">
        <x:f>IF(H1341&gt;0,I1341/H1341,"")</x:f>
      </x:c>
      <x:c r="L1341" s="12" t="n">
        <x:v>0</x:v>
      </x:c>
      <x:c r="M1341" s="12" t="n">
        <x:v>0</x:v>
      </x:c>
      <x:c r="N1341" s="12" t="n">
        <x:f>M1341-L1341</x:f>
        <x:v>0</x:v>
      </x:c>
      <x:c r="O1341" s="3" t="str">
        <x:v>Anexo IX</x:v>
      </x:c>
    </x:row>
    <x:row r="1342" ht="34" customHeight="1">
      <x:c r="A1342" s="3" t="str">
        <x:v>Julho</x:v>
      </x:c>
      <x:c r="B1342" s="3" t="str">
        <x:v>STC</x:v>
      </x:c>
      <x:c r="C1342" s="3" t="str">
        <x:v>PRODUÇÃO</x:v>
      </x:c>
      <x:c r="D1342" s="3" t="str">
        <x:v>5010000008</x:v>
      </x:c>
      <x:c r="E1342" s="9" t="str">
        <x:v>REMANEJAMENTO DE RAMAL DE MICROG STC</x:v>
      </x:c>
      <x:c r="F1342" s="3" t="str">
        <x:v>UNIDADE</x:v>
      </x:c>
      <x:c r="G1342" s="10" t="n">
        <x:v>0</x:v>
      </x:c>
      <x:c r="H1342" s="10" t="str">
        <x:f>IF(G1342="","",G1342/12)</x:f>
      </x:c>
      <x:c r="I1342" s="10" t="n">
        <x:v>0</x:v>
      </x:c>
      <x:c r="J1342" s="10" t="str">
        <x:f>IF(H1342="","",I1342-H1342)</x:f>
      </x:c>
      <x:c r="K1342" s="11" t="str">
        <x:f>IF(H1342&gt;0,I1342/H1342,"")</x:f>
      </x:c>
      <x:c r="L1342" s="12" t="n">
        <x:v>0</x:v>
      </x:c>
      <x:c r="M1342" s="12" t="n">
        <x:v>0</x:v>
      </x:c>
      <x:c r="N1342" s="12" t="n">
        <x:f>M1342-L1342</x:f>
        <x:v>0</x:v>
      </x:c>
      <x:c r="O1342" s="3" t="str">
        <x:v>Anexo IX</x:v>
      </x:c>
    </x:row>
    <x:row r="1343" ht="34" customHeight="1">
      <x:c r="A1343" s="3" t="str">
        <x:v>Julho</x:v>
      </x:c>
      <x:c r="B1343" s="3" t="str">
        <x:v>STC</x:v>
      </x:c>
      <x:c r="C1343" s="3" t="str">
        <x:v>PRODUÇÃO</x:v>
      </x:c>
      <x:c r="D1343" s="3" t="str">
        <x:v>5010000009</x:v>
      </x:c>
      <x:c r="E1343" s="9" t="str">
        <x:v>INST RAMAL DE CONEXAO LIG PROVIS STC</x:v>
      </x:c>
      <x:c r="F1343" s="3" t="str">
        <x:v>UNIDADE</x:v>
      </x:c>
      <x:c r="G1343" s="10" t="n">
        <x:v>0</x:v>
      </x:c>
      <x:c r="H1343" s="10" t="str">
        <x:f>IF(G1343="","",G1343/12)</x:f>
      </x:c>
      <x:c r="I1343" s="10" t="n">
        <x:v>0</x:v>
      </x:c>
      <x:c r="J1343" s="10" t="str">
        <x:f>IF(H1343="","",I1343-H1343)</x:f>
      </x:c>
      <x:c r="K1343" s="11" t="str">
        <x:f>IF(H1343&gt;0,I1343/H1343,"")</x:f>
      </x:c>
      <x:c r="L1343" s="12" t="n">
        <x:v>0</x:v>
      </x:c>
      <x:c r="M1343" s="12" t="n">
        <x:v>0</x:v>
      </x:c>
      <x:c r="N1343" s="12" t="n">
        <x:f>M1343-L1343</x:f>
        <x:v>0</x:v>
      </x:c>
      <x:c r="O1343" s="3" t="str">
        <x:v>Anexo IX</x:v>
      </x:c>
    </x:row>
    <x:row r="1344" ht="34" customHeight="1">
      <x:c r="A1344" s="3" t="str">
        <x:v>Julho</x:v>
      </x:c>
      <x:c r="B1344" s="3" t="str">
        <x:v>STC</x:v>
      </x:c>
      <x:c r="C1344" s="3" t="str">
        <x:v>PRODUÇÃO</x:v>
      </x:c>
      <x:c r="D1344" s="3" t="str">
        <x:v>5010000010</x:v>
      </x:c>
      <x:c r="E1344" s="9" t="str">
        <x:v>RET RAMAL DE CONEXAO LIG PROVIS STC</x:v>
      </x:c>
      <x:c r="F1344" s="3" t="str">
        <x:v>UNIDADE</x:v>
      </x:c>
      <x:c r="G1344" s="10" t="n">
        <x:v>0</x:v>
      </x:c>
      <x:c r="H1344" s="10" t="str">
        <x:f>IF(G1344="","",G1344/12)</x:f>
      </x:c>
      <x:c r="I1344" s="10" t="n">
        <x:v>0</x:v>
      </x:c>
      <x:c r="J1344" s="10" t="str">
        <x:f>IF(H1344="","",I1344-H1344)</x:f>
      </x:c>
      <x:c r="K1344" s="11" t="str">
        <x:f>IF(H1344&gt;0,I1344/H1344,"")</x:f>
      </x:c>
      <x:c r="L1344" s="12" t="n">
        <x:v>0</x:v>
      </x:c>
      <x:c r="M1344" s="12" t="n">
        <x:v>0</x:v>
      </x:c>
      <x:c r="N1344" s="12" t="n">
        <x:f>M1344-L1344</x:f>
        <x:v>0</x:v>
      </x:c>
      <x:c r="O1344" s="3" t="str">
        <x:v>Anexo IX</x:v>
      </x:c>
    </x:row>
    <x:row r="1345" ht="34" customHeight="1">
      <x:c r="A1345" s="3" t="str">
        <x:v>Julho</x:v>
      </x:c>
      <x:c r="B1345" s="3" t="str">
        <x:v>STC</x:v>
      </x:c>
      <x:c r="C1345" s="3" t="str">
        <x:v>PRODUÇÃO</x:v>
      </x:c>
      <x:c r="D1345" s="3" t="str">
        <x:v>5010000011</x:v>
      </x:c>
      <x:c r="E1345" s="9" t="str">
        <x:v>INST MEDIDOR ELETRONICO LIG PROV STC</x:v>
      </x:c>
      <x:c r="F1345" s="3" t="str">
        <x:v>UNIDADE</x:v>
      </x:c>
      <x:c r="G1345" s="10" t="n">
        <x:v>0</x:v>
      </x:c>
      <x:c r="H1345" s="10" t="str">
        <x:f>IF(G1345="","",G1345/12)</x:f>
      </x:c>
      <x:c r="I1345" s="10" t="n">
        <x:v>0</x:v>
      </x:c>
      <x:c r="J1345" s="10" t="str">
        <x:f>IF(H1345="","",I1345-H1345)</x:f>
      </x:c>
      <x:c r="K1345" s="11" t="str">
        <x:f>IF(H1345&gt;0,I1345/H1345,"")</x:f>
      </x:c>
      <x:c r="L1345" s="12" t="n">
        <x:v>0</x:v>
      </x:c>
      <x:c r="M1345" s="12" t="n">
        <x:v>0</x:v>
      </x:c>
      <x:c r="N1345" s="12" t="n">
        <x:f>M1345-L1345</x:f>
        <x:v>0</x:v>
      </x:c>
      <x:c r="O1345" s="3" t="str">
        <x:v>Anexo IX</x:v>
      </x:c>
    </x:row>
    <x:row r="1346" ht="34" customHeight="1">
      <x:c r="A1346" s="3" t="str">
        <x:v>Julho</x:v>
      </x:c>
      <x:c r="B1346" s="3" t="str">
        <x:v>STC</x:v>
      </x:c>
      <x:c r="C1346" s="3" t="str">
        <x:v>PRODUÇÃO</x:v>
      </x:c>
      <x:c r="D1346" s="3" t="str">
        <x:v>5010000012</x:v>
      </x:c>
      <x:c r="E1346" s="9" t="str">
        <x:v>RET MEDIDOR ELETRONICO LIG PROV STC</x:v>
      </x:c>
      <x:c r="F1346" s="3" t="str">
        <x:v>UNIDADE</x:v>
      </x:c>
      <x:c r="G1346" s="10" t="n">
        <x:v>0</x:v>
      </x:c>
      <x:c r="H1346" s="10" t="str">
        <x:f>IF(G1346="","",G1346/12)</x:f>
      </x:c>
      <x:c r="I1346" s="10" t="n">
        <x:v>0</x:v>
      </x:c>
      <x:c r="J1346" s="10" t="str">
        <x:f>IF(H1346="","",I1346-H1346)</x:f>
      </x:c>
      <x:c r="K1346" s="11" t="str">
        <x:f>IF(H1346&gt;0,I1346/H1346,"")</x:f>
      </x:c>
      <x:c r="L1346" s="12" t="n">
        <x:v>0</x:v>
      </x:c>
      <x:c r="M1346" s="12" t="n">
        <x:v>0</x:v>
      </x:c>
      <x:c r="N1346" s="12" t="n">
        <x:f>M1346-L1346</x:f>
        <x:v>0</x:v>
      </x:c>
      <x:c r="O1346" s="3" t="str">
        <x:v>Anexo IX</x:v>
      </x:c>
    </x:row>
    <x:row r="1347" ht="34" customHeight="1">
      <x:c r="A1347" s="3" t="str">
        <x:v>Julho</x:v>
      </x:c>
      <x:c r="B1347" s="3" t="str">
        <x:v>O&amp;M</x:v>
      </x:c>
      <x:c r="C1347" s="3" t="str">
        <x:v>DISPONIBILIDADE</x:v>
      </x:c>
      <x:c r="D1347" s="3" t="str">
        <x:v>5025300252</x:v>
      </x:c>
      <x:c r="E1347" s="9" t="str">
        <x:v>TURMA LM ATE 36,2KV 5H CAM SOBREAVISO</x:v>
      </x:c>
      <x:c r="F1347" s="3" t="str">
        <x:v>HORA</x:v>
      </x:c>
      <x:c r="G1347" s="10" t="n">
        <x:v>0</x:v>
      </x:c>
      <x:c r="H1347" s="10" t="str">
        <x:f>IF(G1347="","",G1347/12)</x:f>
      </x:c>
      <x:c r="I1347" s="10" t="n">
        <x:v>1932.531</x:v>
      </x:c>
      <x:c r="J1347" s="10" t="str">
        <x:f>IF(H1347="","",I1347-H1347)</x:f>
      </x:c>
      <x:c r="K1347" s="11" t="str">
        <x:f>IF(H1347&gt;0,I1347/H1347,"")</x:f>
      </x:c>
      <x:c r="L1347" s="12" t="n">
        <x:v>0</x:v>
      </x:c>
      <x:c r="M1347" s="12" t="n">
        <x:v>100549.59</x:v>
      </x:c>
      <x:c r="N1347" s="12" t="n">
        <x:f>M1347-L1347</x:f>
        <x:v>100549.59</x:v>
      </x:c>
      <x:c r="O1347" s="3" t="str">
        <x:v>Anexo IX · fora do K</x:v>
      </x:c>
    </x:row>
    <x:row r="1348" ht="34" customHeight="1">
      <x:c r="A1348" s="3" t="str">
        <x:v>Julho</x:v>
      </x:c>
      <x:c r="B1348" s="3" t="str">
        <x:v>O&amp;M</x:v>
      </x:c>
      <x:c r="C1348" s="3" t="str">
        <x:v>DISPONIBILIDADE</x:v>
      </x:c>
      <x:c r="D1348" s="3" t="str">
        <x:v>5020000138</x:v>
      </x:c>
      <x:c r="E1348" s="9" t="str">
        <x:v>ARRASTAR POSTE/MATERIAL MANUAL LM</x:v>
      </x:c>
      <x:c r="F1348" s="3" t="str">
        <x:v>UNIDADE</x:v>
      </x:c>
      <x:c r="G1348" s="10" t="n">
        <x:v>0</x:v>
      </x:c>
      <x:c r="H1348" s="10" t="str">
        <x:f>IF(G1348="","",G1348/12)</x:f>
      </x:c>
      <x:c r="I1348" s="10" t="n">
        <x:v>0</x:v>
      </x:c>
      <x:c r="J1348" s="10" t="str">
        <x:f>IF(H1348="","",I1348-H1348)</x:f>
      </x:c>
      <x:c r="K1348" s="11" t="str">
        <x:f>IF(H1348&gt;0,I1348/H1348,"")</x:f>
      </x:c>
      <x:c r="L1348" s="12" t="n">
        <x:v>0</x:v>
      </x:c>
      <x:c r="M1348" s="12" t="n">
        <x:v>0</x:v>
      </x:c>
      <x:c r="N1348" s="12" t="n">
        <x:f>M1348-L1348</x:f>
        <x:v>0</x:v>
      </x:c>
      <x:c r="O1348" s="3" t="str">
        <x:v>Anexo IX · fora do K</x:v>
      </x:c>
    </x:row>
    <x:row r="1349" ht="34" customHeight="1">
      <x:c r="A1349" s="3" t="str">
        <x:v>Julho</x:v>
      </x:c>
      <x:c r="B1349" s="3" t="str">
        <x:v>O&amp;M</x:v>
      </x:c>
      <x:c r="C1349" s="3" t="str">
        <x:v>DISPONIBILIDADE</x:v>
      </x:c>
      <x:c r="D1349" s="3" t="str">
        <x:v>5020000111</x:v>
      </x:c>
      <x:c r="E1349" s="9" t="str">
        <x:v>TRANSPORTE ESPECIAL MATERIAL TRATOR LM</x:v>
      </x:c>
      <x:c r="F1349" s="3" t="str">
        <x:v>HORA</x:v>
      </x:c>
      <x:c r="G1349" s="10" t="n">
        <x:v>0</x:v>
      </x:c>
      <x:c r="H1349" s="10" t="str">
        <x:f>IF(G1349="","",G1349/12)</x:f>
      </x:c>
      <x:c r="I1349" s="10" t="n">
        <x:v>0</x:v>
      </x:c>
      <x:c r="J1349" s="10" t="str">
        <x:f>IF(H1349="","",I1349-H1349)</x:f>
      </x:c>
      <x:c r="K1349" s="11" t="str">
        <x:f>IF(H1349&gt;0,I1349/H1349,"")</x:f>
      </x:c>
      <x:c r="L1349" s="12" t="n">
        <x:v>0</x:v>
      </x:c>
      <x:c r="M1349" s="12" t="n">
        <x:v>0</x:v>
      </x:c>
      <x:c r="N1349" s="12" t="n">
        <x:f>M1349-L1349</x:f>
        <x:v>0</x:v>
      </x:c>
      <x:c r="O1349" s="3" t="str">
        <x:v>Anexo IX · fora do K</x:v>
      </x:c>
    </x:row>
    <x:row r="1350" ht="34" customHeight="1">
      <x:c r="A1350" s="3" t="str">
        <x:v>Julho</x:v>
      </x:c>
      <x:c r="B1350" s="3" t="str">
        <x:v>O&amp;M</x:v>
      </x:c>
      <x:c r="C1350" s="3" t="str">
        <x:v>DISPONIBILIDADE</x:v>
      </x:c>
      <x:c r="D1350" s="3" t="str">
        <x:v>5025000067</x:v>
      </x:c>
      <x:c r="E1350" s="9" t="str">
        <x:v>ARRASTAR MATERIAL C/ TRATOR LM</x:v>
      </x:c>
      <x:c r="F1350" s="3" t="str">
        <x:v>UNIDADE</x:v>
      </x:c>
      <x:c r="G1350" s="10" t="n">
        <x:v>0</x:v>
      </x:c>
      <x:c r="H1350" s="10" t="str">
        <x:f>IF(G1350="","",G1350/12)</x:f>
      </x:c>
      <x:c r="I1350" s="10" t="n">
        <x:v>0</x:v>
      </x:c>
      <x:c r="J1350" s="10" t="str">
        <x:f>IF(H1350="","",I1350-H1350)</x:f>
      </x:c>
      <x:c r="K1350" s="11" t="str">
        <x:f>IF(H1350&gt;0,I1350/H1350,"")</x:f>
      </x:c>
      <x:c r="L1350" s="12" t="n">
        <x:v>0</x:v>
      </x:c>
      <x:c r="M1350" s="12" t="n">
        <x:v>0</x:v>
      </x:c>
      <x:c r="N1350" s="12" t="n">
        <x:f>M1350-L1350</x:f>
        <x:v>0</x:v>
      </x:c>
      <x:c r="O1350" s="3" t="str">
        <x:v>Anexo IX · fora do K</x:v>
      </x:c>
    </x:row>
    <x:row r="1351" ht="34" customHeight="1">
      <x:c r="A1351" s="3" t="str">
        <x:v>Julho</x:v>
      </x:c>
      <x:c r="B1351" s="3" t="str">
        <x:v>O&amp;M</x:v>
      </x:c>
      <x:c r="C1351" s="3" t="str">
        <x:v>DISPONIBILIDADE</x:v>
      </x:c>
      <x:c r="D1351" s="3" t="str">
        <x:v>5025300235</x:v>
      </x:c>
      <x:c r="E1351" s="9" t="str">
        <x:v>TURMA LM ATE 36,2KV 2H LEVE EM DISP</x:v>
      </x:c>
      <x:c r="F1351" s="3" t="str">
        <x:v>HORA</x:v>
      </x:c>
      <x:c r="G1351" s="10" t="n">
        <x:v>0</x:v>
      </x:c>
      <x:c r="H1351" s="10" t="str">
        <x:f>IF(G1351="","",G1351/12)</x:f>
      </x:c>
      <x:c r="I1351" s="10" t="n">
        <x:v>0</x:v>
      </x:c>
      <x:c r="J1351" s="10" t="str">
        <x:f>IF(H1351="","",I1351-H1351)</x:f>
      </x:c>
      <x:c r="K1351" s="11" t="str">
        <x:f>IF(H1351&gt;0,I1351/H1351,"")</x:f>
      </x:c>
      <x:c r="L1351" s="12" t="n">
        <x:v>0</x:v>
      </x:c>
      <x:c r="M1351" s="12" t="n">
        <x:v>0</x:v>
      </x:c>
      <x:c r="N1351" s="12" t="n">
        <x:f>M1351-L1351</x:f>
        <x:v>0</x:v>
      </x:c>
      <x:c r="O1351" s="3" t="str">
        <x:v>Anexo IX · fora do K</x:v>
      </x:c>
    </x:row>
    <x:row r="1352" ht="34" customHeight="1">
      <x:c r="A1352" s="3" t="str">
        <x:v>Julho</x:v>
      </x:c>
      <x:c r="B1352" s="3" t="str">
        <x:v>O&amp;M</x:v>
      </x:c>
      <x:c r="C1352" s="3" t="str">
        <x:v>DISPONIBILIDADE</x:v>
      </x:c>
      <x:c r="D1352" s="3" t="str">
        <x:v>5025300236</x:v>
      </x:c>
      <x:c r="E1352" s="9" t="str">
        <x:v>TURMA LM ATE 36,2KV 2H CESTO EM DISP</x:v>
      </x:c>
      <x:c r="F1352" s="3" t="str">
        <x:v>HORA</x:v>
      </x:c>
      <x:c r="G1352" s="10" t="n">
        <x:v>0</x:v>
      </x:c>
      <x:c r="H1352" s="10" t="str">
        <x:f>IF(G1352="","",G1352/12)</x:f>
      </x:c>
      <x:c r="I1352" s="10" t="n">
        <x:v>0</x:v>
      </x:c>
      <x:c r="J1352" s="10" t="str">
        <x:f>IF(H1352="","",I1352-H1352)</x:f>
      </x:c>
      <x:c r="K1352" s="11" t="str">
        <x:f>IF(H1352&gt;0,I1352/H1352,"")</x:f>
      </x:c>
      <x:c r="L1352" s="12" t="n">
        <x:v>0</x:v>
      </x:c>
      <x:c r="M1352" s="12" t="n">
        <x:v>0</x:v>
      </x:c>
      <x:c r="N1352" s="12" t="n">
        <x:f>M1352-L1352</x:f>
        <x:v>0</x:v>
      </x:c>
      <x:c r="O1352" s="3" t="str">
        <x:v>Anexo IX · fora do K</x:v>
      </x:c>
    </x:row>
    <x:row r="1353" ht="34" customHeight="1">
      <x:c r="A1353" s="3" t="str">
        <x:v>Julho</x:v>
      </x:c>
      <x:c r="B1353" s="3" t="str">
        <x:v>O&amp;M</x:v>
      </x:c>
      <x:c r="C1353" s="3" t="str">
        <x:v>DISPONIBILIDADE</x:v>
      </x:c>
      <x:c r="D1353" s="3" t="str">
        <x:v>5025300237</x:v>
      </x:c>
      <x:c r="E1353" s="9" t="str">
        <x:v>TURMA LM ATE 36,2KV 5H CAM EM DISP</x:v>
      </x:c>
      <x:c r="F1353" s="3" t="str">
        <x:v>HORA</x:v>
      </x:c>
      <x:c r="G1353" s="10" t="n">
        <x:v>0</x:v>
      </x:c>
      <x:c r="H1353" s="10" t="str">
        <x:f>IF(G1353="","",G1353/12)</x:f>
      </x:c>
      <x:c r="I1353" s="10" t="n">
        <x:v>0</x:v>
      </x:c>
      <x:c r="J1353" s="10" t="str">
        <x:f>IF(H1353="","",I1353-H1353)</x:f>
      </x:c>
      <x:c r="K1353" s="11" t="str">
        <x:f>IF(H1353&gt;0,I1353/H1353,"")</x:f>
      </x:c>
      <x:c r="L1353" s="12" t="n">
        <x:v>0</x:v>
      </x:c>
      <x:c r="M1353" s="12" t="n">
        <x:v>0</x:v>
      </x:c>
      <x:c r="N1353" s="12" t="n">
        <x:f>M1353-L1353</x:f>
        <x:v>0</x:v>
      </x:c>
      <x:c r="O1353" s="3" t="str">
        <x:v>Anexo IX · fora do K</x:v>
      </x:c>
    </x:row>
    <x:row r="1354" ht="34" customHeight="1">
      <x:c r="A1354" s="3" t="str">
        <x:v>Julho</x:v>
      </x:c>
      <x:c r="B1354" s="3" t="str">
        <x:v>O&amp;M</x:v>
      </x:c>
      <x:c r="C1354" s="3" t="str">
        <x:v>DISPONIBILIDADE</x:v>
      </x:c>
      <x:c r="D1354" s="3" t="str">
        <x:v>5025300253</x:v>
      </x:c>
      <x:c r="E1354" s="9" t="str">
        <x:v>TURMA LM ATE 36,2KV 2H LEVE SOBREAVISO</x:v>
      </x:c>
      <x:c r="F1354" s="3" t="str">
        <x:v>HORA</x:v>
      </x:c>
      <x:c r="G1354" s="10" t="n">
        <x:v>0</x:v>
      </x:c>
      <x:c r="H1354" s="10" t="str">
        <x:f>IF(G1354="","",G1354/12)</x:f>
      </x:c>
      <x:c r="I1354" s="10" t="n">
        <x:v>0</x:v>
      </x:c>
      <x:c r="J1354" s="10" t="str">
        <x:f>IF(H1354="","",I1354-H1354)</x:f>
      </x:c>
      <x:c r="K1354" s="11" t="str">
        <x:f>IF(H1354&gt;0,I1354/H1354,"")</x:f>
      </x:c>
      <x:c r="L1354" s="12" t="n">
        <x:v>0</x:v>
      </x:c>
      <x:c r="M1354" s="12" t="n">
        <x:v>0</x:v>
      </x:c>
      <x:c r="N1354" s="12" t="n">
        <x:f>M1354-L1354</x:f>
        <x:v>0</x:v>
      </x:c>
      <x:c r="O1354" s="3" t="str">
        <x:v>Anexo IX · fora do K</x:v>
      </x:c>
    </x:row>
    <x:row r="1355" ht="34" customHeight="1">
      <x:c r="A1355" s="3" t="str">
        <x:v>Julho</x:v>
      </x:c>
      <x:c r="B1355" s="3" t="str">
        <x:v>O&amp;M</x:v>
      </x:c>
      <x:c r="C1355" s="3" t="str">
        <x:v>DISPONIBILIDADE</x:v>
      </x:c>
      <x:c r="D1355" s="3" t="str">
        <x:v>5025300251</x:v>
      </x:c>
      <x:c r="E1355" s="9" t="str">
        <x:v>TURMA LM ATE 36,2KV 2H CESTO SOBREAVISO</x:v>
      </x:c>
      <x:c r="F1355" s="3" t="str">
        <x:v>HORA</x:v>
      </x:c>
      <x:c r="G1355" s="10" t="n">
        <x:v>0</x:v>
      </x:c>
      <x:c r="H1355" s="10" t="str">
        <x:f>IF(G1355="","",G1355/12)</x:f>
      </x:c>
      <x:c r="I1355" s="10" t="n">
        <x:v>0</x:v>
      </x:c>
      <x:c r="J1355" s="10" t="str">
        <x:f>IF(H1355="","",I1355-H1355)</x:f>
      </x:c>
      <x:c r="K1355" s="11" t="str">
        <x:f>IF(H1355&gt;0,I1355/H1355,"")</x:f>
      </x:c>
      <x:c r="L1355" s="12" t="n">
        <x:v>0</x:v>
      </x:c>
      <x:c r="M1355" s="12" t="n">
        <x:v>0</x:v>
      </x:c>
      <x:c r="N1355" s="12" t="n">
        <x:f>M1355-L1355</x:f>
        <x:v>0</x:v>
      </x:c>
      <x:c r="O1355" s="3" t="str">
        <x:v>Anexo IX · fora do K</x:v>
      </x:c>
    </x:row>
    <x:row r="1356" ht="34" customHeight="1">
      <x:c r="A1356" s="3" t="str">
        <x:v>Julho</x:v>
      </x:c>
      <x:c r="B1356" s="3" t="str">
        <x:v>O&amp;M</x:v>
      </x:c>
      <x:c r="C1356" s="3" t="str">
        <x:v>DISPONIBILIDADE</x:v>
      </x:c>
      <x:c r="D1356" s="3" t="str">
        <x:v>5025300055</x:v>
      </x:c>
      <x:c r="E1356" s="9" t="str">
        <x:v>TURMA PODA LEVE 3H DISPONIBILIDADE PO LM</x:v>
      </x:c>
      <x:c r="F1356" s="3" t="str">
        <x:v>HORA</x:v>
      </x:c>
      <x:c r="G1356" s="10" t="n">
        <x:v>0</x:v>
      </x:c>
      <x:c r="H1356" s="10" t="str">
        <x:f>IF(G1356="","",G1356/12)</x:f>
      </x:c>
      <x:c r="I1356" s="10" t="n">
        <x:v>0</x:v>
      </x:c>
      <x:c r="J1356" s="10" t="str">
        <x:f>IF(H1356="","",I1356-H1356)</x:f>
      </x:c>
      <x:c r="K1356" s="11" t="str">
        <x:f>IF(H1356&gt;0,I1356/H1356,"")</x:f>
      </x:c>
      <x:c r="L1356" s="12" t="n">
        <x:v>0</x:v>
      </x:c>
      <x:c r="M1356" s="12" t="n">
        <x:v>0</x:v>
      </x:c>
      <x:c r="N1356" s="12" t="n">
        <x:f>M1356-L1356</x:f>
        <x:v>0</x:v>
      </x:c>
      <x:c r="O1356" s="3" t="str">
        <x:v>Anexo IX · fora do K</x:v>
      </x:c>
    </x:row>
    <x:row r="1357" ht="34" customHeight="1">
      <x:c r="A1357" s="3" t="str">
        <x:v>Julho</x:v>
      </x:c>
      <x:c r="B1357" s="3" t="str">
        <x:v>O&amp;M</x:v>
      </x:c>
      <x:c r="C1357" s="3" t="str">
        <x:v>DISPONIBILIDADE</x:v>
      </x:c>
      <x:c r="D1357" s="3" t="str">
        <x:v>5035000073</x:v>
      </x:c>
      <x:c r="E1357" s="9" t="str">
        <x:v>TURMA PODA DISPONIBILIDADE PO LV</x:v>
      </x:c>
      <x:c r="F1357" s="3" t="str">
        <x:v>HORA</x:v>
      </x:c>
      <x:c r="G1357" s="10" t="n">
        <x:v>0</x:v>
      </x:c>
      <x:c r="H1357" s="10" t="str">
        <x:f>IF(G1357="","",G1357/12)</x:f>
      </x:c>
      <x:c r="I1357" s="10" t="n">
        <x:v>0</x:v>
      </x:c>
      <x:c r="J1357" s="10" t="str">
        <x:f>IF(H1357="","",I1357-H1357)</x:f>
      </x:c>
      <x:c r="K1357" s="11" t="str">
        <x:f>IF(H1357&gt;0,I1357/H1357,"")</x:f>
      </x:c>
      <x:c r="L1357" s="12" t="n">
        <x:v>0</x:v>
      </x:c>
      <x:c r="M1357" s="12" t="n">
        <x:v>0</x:v>
      </x:c>
      <x:c r="N1357" s="12" t="n">
        <x:f>M1357-L1357</x:f>
        <x:v>0</x:v>
      </x:c>
      <x:c r="O1357" s="3" t="str">
        <x:v>Anexo IX · fora do K</x:v>
      </x:c>
    </x:row>
    <x:row r="1358" ht="34" customHeight="1">
      <x:c r="A1358" s="3" t="str">
        <x:v>Julho</x:v>
      </x:c>
      <x:c r="B1358" s="3" t="str">
        <x:v>STC</x:v>
      </x:c>
      <x:c r="C1358" s="3" t="str">
        <x:v>DISPONIBILIDADE</x:v>
      </x:c>
      <x:c r="D1358" s="3" t="str">
        <x:v>5015000020</x:v>
      </x:c>
      <x:c r="E1358" s="9" t="str">
        <x:v>ATEND EMERG CORTE/RELIGACAO SOBREAVISO</x:v>
      </x:c>
      <x:c r="F1358" s="3" t="str">
        <x:v>HORA</x:v>
      </x:c>
      <x:c r="G1358" s="10" t="n">
        <x:v>0</x:v>
      </x:c>
      <x:c r="H1358" s="10" t="str">
        <x:f>IF(G1358="","",G1358/12)</x:f>
      </x:c>
      <x:c r="I1358" s="10" t="n">
        <x:v>0</x:v>
      </x:c>
      <x:c r="J1358" s="10" t="str">
        <x:f>IF(H1358="","",I1358-H1358)</x:f>
      </x:c>
      <x:c r="K1358" s="11" t="str">
        <x:f>IF(H1358&gt;0,I1358/H1358,"")</x:f>
      </x:c>
      <x:c r="L1358" s="12" t="n">
        <x:v>0</x:v>
      </x:c>
      <x:c r="M1358" s="12" t="n">
        <x:v>0</x:v>
      </x:c>
      <x:c r="N1358" s="12" t="n">
        <x:f>M1358-L1358</x:f>
        <x:v>0</x:v>
      </x:c>
      <x:c r="O1358" s="3" t="str">
        <x:v>Anexo IX · fora do K</x:v>
      </x:c>
    </x:row>
    <x:row r="1359" ht="34" customHeight="1">
      <x:c r="A1359" s="3" t="str">
        <x:v>Julho</x:v>
      </x:c>
      <x:c r="B1359" s="3" t="str">
        <x:v>STC</x:v>
      </x:c>
      <x:c r="C1359" s="3" t="str">
        <x:v>DISPONIBILIDADE</x:v>
      </x:c>
      <x:c r="D1359" s="3" t="str">
        <x:v>5015000026</x:v>
      </x:c>
      <x:c r="E1359" s="9" t="str">
        <x:v>HORA SOBREAVISO ATENDIMENTO EMERGENCIAL</x:v>
      </x:c>
      <x:c r="F1359" s="3" t="str">
        <x:v>HORA</x:v>
      </x:c>
      <x:c r="G1359" s="10" t="n">
        <x:v>0</x:v>
      </x:c>
      <x:c r="H1359" s="10" t="str">
        <x:f>IF(G1359="","",G1359/12)</x:f>
      </x:c>
      <x:c r="I1359" s="10" t="n">
        <x:v>0</x:v>
      </x:c>
      <x:c r="J1359" s="10" t="str">
        <x:f>IF(H1359="","",I1359-H1359)</x:f>
      </x:c>
      <x:c r="K1359" s="11" t="str">
        <x:f>IF(H1359&gt;0,I1359/H1359,"")</x:f>
      </x:c>
      <x:c r="L1359" s="12" t="n">
        <x:v>0</x:v>
      </x:c>
      <x:c r="M1359" s="12" t="n">
        <x:v>0</x:v>
      </x:c>
      <x:c r="N1359" s="12" t="n">
        <x:f>M1359-L1359</x:f>
        <x:v>0</x:v>
      </x:c>
      <x:c r="O1359" s="3" t="str">
        <x:v>Anexo IX · fora do K</x:v>
      </x:c>
    </x:row>
    <x:row r="1360" ht="34" customHeight="1">
      <x:c r="A1360" s="3" t="str">
        <x:v>Julho</x:v>
      </x:c>
      <x:c r="B1360" s="3" t="str">
        <x:v>STC</x:v>
      </x:c>
      <x:c r="C1360" s="3" t="str">
        <x:v>DISPONIBILIDADE</x:v>
      </x:c>
      <x:c r="D1360" s="3" t="str">
        <x:v>5013300051</x:v>
      </x:c>
      <x:c r="E1360" s="9" t="str">
        <x:v>HORA EM DISPONIB ATENDIMENTO EMERGENCIAL</x:v>
      </x:c>
      <x:c r="F1360" s="3" t="str">
        <x:v>HORA</x:v>
      </x:c>
      <x:c r="G1360" s="10" t="n">
        <x:v>0</x:v>
      </x:c>
      <x:c r="H1360" s="10" t="str">
        <x:f>IF(G1360="","",G1360/12)</x:f>
      </x:c>
      <x:c r="I1360" s="10" t="n">
        <x:v>0</x:v>
      </x:c>
      <x:c r="J1360" s="10" t="str">
        <x:f>IF(H1360="","",I1360-H1360)</x:f>
      </x:c>
      <x:c r="K1360" s="11" t="str">
        <x:f>IF(H1360&gt;0,I1360/H1360,"")</x:f>
      </x:c>
      <x:c r="L1360" s="12" t="n">
        <x:v>0</x:v>
      </x:c>
      <x:c r="M1360" s="12" t="n">
        <x:v>0</x:v>
      </x:c>
      <x:c r="N1360" s="12" t="n">
        <x:f>M1360-L1360</x:f>
        <x:v>0</x:v>
      </x:c>
      <x:c r="O1360" s="3" t="str">
        <x:v>Anexo IX · fora do K</x:v>
      </x:c>
    </x:row>
    <x:row r="1361" ht="34" customHeight="1">
      <x:c r="A1361" s="3" t="str">
        <x:v>Julho</x:v>
      </x:c>
      <x:c r="B1361" s="3" t="str">
        <x:v>O&amp;M</x:v>
      </x:c>
      <x:c r="C1361" s="3" t="str">
        <x:v>DISPONIBILIDADE</x:v>
      </x:c>
      <x:c r="D1361" s="3" t="str">
        <x:v>5025300238</x:v>
      </x:c>
      <x:c r="E1361" s="9" t="str">
        <x:v>TURMA LV ATE 36,2KV 3H CESTO SP EM DISP</x:v>
      </x:c>
      <x:c r="F1361" s="3" t="str">
        <x:v>HORA</x:v>
      </x:c>
      <x:c r="G1361" s="10" t="n">
        <x:v>0</x:v>
      </x:c>
      <x:c r="H1361" s="10" t="str">
        <x:f>IF(G1361="","",G1361/12)</x:f>
      </x:c>
      <x:c r="I1361" s="10" t="n">
        <x:v>0</x:v>
      </x:c>
      <x:c r="J1361" s="10" t="str">
        <x:f>IF(H1361="","",I1361-H1361)</x:f>
      </x:c>
      <x:c r="K1361" s="11" t="str">
        <x:f>IF(H1361&gt;0,I1361/H1361,"")</x:f>
      </x:c>
      <x:c r="L1361" s="12" t="n">
        <x:v>0</x:v>
      </x:c>
      <x:c r="M1361" s="12" t="n">
        <x:v>0</x:v>
      </x:c>
      <x:c r="N1361" s="12" t="n">
        <x:f>M1361-L1361</x:f>
        <x:v>0</x:v>
      </x:c>
      <x:c r="O1361" s="3" t="str">
        <x:v>Anexo IX · fora do K</x:v>
      </x:c>
    </x:row>
    <x:row r="1362" ht="34" customHeight="1">
      <x:c r="A1362" s="3" t="str">
        <x:v>Julho</x:v>
      </x:c>
      <x:c r="B1362" s="3" t="str">
        <x:v>O&amp;M</x:v>
      </x:c>
      <x:c r="C1362" s="3" t="str">
        <x:v>DISPONIBILIDADE</x:v>
      </x:c>
      <x:c r="D1362" s="3" t="str">
        <x:v>5025300239</x:v>
      </x:c>
      <x:c r="E1362" s="9" t="str">
        <x:v>TURMA LV ATE 36,2KV 4H CESTO DP EM DISP</x:v>
      </x:c>
      <x:c r="F1362" s="3" t="str">
        <x:v>HORA</x:v>
      </x:c>
      <x:c r="G1362" s="10" t="n">
        <x:v>0</x:v>
      </x:c>
      <x:c r="H1362" s="10" t="str">
        <x:f>IF(G1362="","",G1362/12)</x:f>
      </x:c>
      <x:c r="I1362" s="10" t="n">
        <x:v>0</x:v>
      </x:c>
      <x:c r="J1362" s="10" t="str">
        <x:f>IF(H1362="","",I1362-H1362)</x:f>
      </x:c>
      <x:c r="K1362" s="11" t="str">
        <x:f>IF(H1362&gt;0,I1362/H1362,"")</x:f>
      </x:c>
      <x:c r="L1362" s="12" t="n">
        <x:v>0</x:v>
      </x:c>
      <x:c r="M1362" s="12" t="n">
        <x:v>0</x:v>
      </x:c>
      <x:c r="N1362" s="12" t="n">
        <x:f>M1362-L1362</x:f>
        <x:v>0</x:v>
      </x:c>
      <x:c r="O1362" s="3" t="str">
        <x:v>Anexo IX · fora do K</x:v>
      </x:c>
    </x:row>
    <x:row r="1363" ht="34" customHeight="1">
      <x:c r="A1363" s="3" t="str">
        <x:v>Julho</x:v>
      </x:c>
      <x:c r="B1363" s="3" t="str">
        <x:v>O&amp;M</x:v>
      </x:c>
      <x:c r="C1363" s="3" t="str">
        <x:v>DISPONIBILIDADE</x:v>
      </x:c>
      <x:c r="D1363" s="3" t="str">
        <x:v>5013300007</x:v>
      </x:c>
      <x:c r="E1363" s="9" t="str">
        <x:v>TURMA LV 3H CAM SOBREAVISO</x:v>
      </x:c>
      <x:c r="F1363" s="3" t="str">
        <x:v>HORA</x:v>
      </x:c>
      <x:c r="G1363" s="10" t="n">
        <x:v>0</x:v>
      </x:c>
      <x:c r="H1363" s="10" t="str">
        <x:f>IF(G1363="","",G1363/12)</x:f>
      </x:c>
      <x:c r="I1363" s="10" t="n">
        <x:v>0</x:v>
      </x:c>
      <x:c r="J1363" s="10" t="str">
        <x:f>IF(H1363="","",I1363-H1363)</x:f>
      </x:c>
      <x:c r="K1363" s="11" t="str">
        <x:f>IF(H1363&gt;0,I1363/H1363,"")</x:f>
      </x:c>
      <x:c r="L1363" s="12" t="n">
        <x:v>0</x:v>
      </x:c>
      <x:c r="M1363" s="12" t="n">
        <x:v>0</x:v>
      </x:c>
      <x:c r="N1363" s="12" t="n">
        <x:f>M1363-L1363</x:f>
        <x:v>0</x:v>
      </x:c>
      <x:c r="O1363" s="3" t="str">
        <x:v>Anexo IX · fora do K</x:v>
      </x:c>
    </x:row>
    <x:row r="1364" ht="34" customHeight="1">
      <x:c r="A1364" s="3" t="str">
        <x:v>Julho</x:v>
      </x:c>
      <x:c r="B1364" s="3" t="str">
        <x:v>O&amp;M</x:v>
      </x:c>
      <x:c r="C1364" s="3" t="str">
        <x:v>DISPONIBILIDADE</x:v>
      </x:c>
      <x:c r="D1364" s="3" t="str">
        <x:v>5013300005</x:v>
      </x:c>
      <x:c r="E1364" s="9" t="str">
        <x:v>TURMA LV 4H CAM SOBREAVISO</x:v>
      </x:c>
      <x:c r="F1364" s="3" t="str">
        <x:v>HORA</x:v>
      </x:c>
      <x:c r="G1364" s="10" t="n">
        <x:v>0</x:v>
      </x:c>
      <x:c r="H1364" s="10" t="str">
        <x:f>IF(G1364="","",G1364/12)</x:f>
      </x:c>
      <x:c r="I1364" s="10" t="n">
        <x:v>0</x:v>
      </x:c>
      <x:c r="J1364" s="10" t="str">
        <x:f>IF(H1364="","",I1364-H1364)</x:f>
      </x:c>
      <x:c r="K1364" s="11" t="str">
        <x:f>IF(H1364&gt;0,I1364/H1364,"")</x:f>
      </x:c>
      <x:c r="L1364" s="12" t="n">
        <x:v>0</x:v>
      </x:c>
      <x:c r="M1364" s="12" t="n">
        <x:v>0</x:v>
      </x:c>
      <x:c r="N1364" s="12" t="n">
        <x:f>M1364-L1364</x:f>
        <x:v>0</x:v>
      </x:c>
      <x:c r="O1364" s="3" t="str">
        <x:v>Anexo IX · fora do K</x:v>
      </x:c>
    </x:row>
    <x:row r="1365" ht="34" customHeight="1">
      <x:c r="A1365" s="3" t="str">
        <x:v>Julho</x:v>
      </x:c>
      <x:c r="B1365" s="3" t="str">
        <x:v>STC</x:v>
      </x:c>
      <x:c r="C1365" s="3" t="str">
        <x:v>DISPONIBILIDADE</x:v>
      </x:c>
      <x:c r="D1365" s="3" t="str">
        <x:v>5082000209</x:v>
      </x:c>
      <x:c r="E1365" s="9" t="str">
        <x:v>HORA EM DISPONIBILIDADE COBRANCA</x:v>
      </x:c>
      <x:c r="F1365" s="3" t="str">
        <x:v>HORA</x:v>
      </x:c>
      <x:c r="G1365" s="10" t="n">
        <x:v>0</x:v>
      </x:c>
      <x:c r="H1365" s="10" t="str">
        <x:f>IF(G1365="","",G1365/12)</x:f>
      </x:c>
      <x:c r="I1365" s="10" t="n">
        <x:v>0</x:v>
      </x:c>
      <x:c r="J1365" s="10" t="str">
        <x:f>IF(H1365="","",I1365-H1365)</x:f>
      </x:c>
      <x:c r="K1365" s="11" t="str">
        <x:f>IF(H1365&gt;0,I1365/H1365,"")</x:f>
      </x:c>
      <x:c r="L1365" s="12" t="n">
        <x:v>0</x:v>
      </x:c>
      <x:c r="M1365" s="12" t="n">
        <x:v>0</x:v>
      </x:c>
      <x:c r="N1365" s="12" t="n">
        <x:f>M1365-L1365</x:f>
        <x:v>0</x:v>
      </x:c>
      <x:c r="O1365" s="3" t="str">
        <x:v>Anexo IX · fora do K</x:v>
      </x:c>
    </x:row>
    <x:row r="1366" ht="34" customHeight="1">
      <x:c r="A1366" s="3" t="str">
        <x:v>Julho</x:v>
      </x:c>
      <x:c r="B1366" s="3" t="str">
        <x:v>STC</x:v>
      </x:c>
      <x:c r="C1366" s="3" t="str">
        <x:v>DISPONIBILIDADE</x:v>
      </x:c>
      <x:c r="D1366" s="3" t="str">
        <x:v>5082000210</x:v>
      </x:c>
      <x:c r="E1366" s="9" t="str">
        <x:v>HORA EM DISPONIBILIDADE LIGACAO NOVA</x:v>
      </x:c>
      <x:c r="F1366" s="3" t="str">
        <x:v>HORA</x:v>
      </x:c>
      <x:c r="G1366" s="10" t="n">
        <x:v>0</x:v>
      </x:c>
      <x:c r="H1366" s="10" t="str">
        <x:f>IF(G1366="","",G1366/12)</x:f>
      </x:c>
      <x:c r="I1366" s="10" t="n">
        <x:v>0</x:v>
      </x:c>
      <x:c r="J1366" s="10" t="str">
        <x:f>IF(H1366="","",I1366-H1366)</x:f>
      </x:c>
      <x:c r="K1366" s="11" t="str">
        <x:f>IF(H1366&gt;0,I1366/H1366,"")</x:f>
      </x:c>
      <x:c r="L1366" s="12" t="n">
        <x:v>0</x:v>
      </x:c>
      <x:c r="M1366" s="12" t="n">
        <x:v>0</x:v>
      </x:c>
      <x:c r="N1366" s="12" t="n">
        <x:f>M1366-L1366</x:f>
        <x:v>0</x:v>
      </x:c>
      <x:c r="O1366" s="3" t="str">
        <x:v>Anexo IX · fora do K</x:v>
      </x:c>
    </x:row>
    <x:row r="1367" ht="34" customHeight="1">
      <x:c r="A1367" s="3" t="str">
        <x:v>Julho</x:v>
      </x:c>
      <x:c r="B1367" s="3" t="str">
        <x:v>O&amp;M</x:v>
      </x:c>
      <x:c r="C1367" s="3" t="str">
        <x:v>EQUIPAMENTOS</x:v>
      </x:c>
      <x:c r="D1367" s="3" t="str">
        <x:v>5025300054</x:v>
      </x:c>
      <x:c r="E1367" s="9" t="str">
        <x:v>TURMA MANUT EQUIPAMENTO DISP</x:v>
      </x:c>
      <x:c r="F1367" s="3" t="str">
        <x:v>HORA</x:v>
      </x:c>
      <x:c r="G1367" s="10" t="n">
        <x:v>22920</x:v>
      </x:c>
      <x:c r="H1367" s="10" t="n">
        <x:f>IF(G1367="","",G1367/12)</x:f>
        <x:v>1910</x:v>
      </x:c>
      <x:c r="I1367" s="10" t="n">
        <x:v>1926.406</x:v>
      </x:c>
      <x:c r="J1367" s="10" t="n">
        <x:f>IF(H1367="","",I1367-H1367)</x:f>
        <x:v>16.40599999999995</x:v>
      </x:c>
      <x:c r="K1367" s="11" t="n">
        <x:f>IF(H1367&gt;0,I1367/H1367,"")</x:f>
        <x:v>1.0085895287958115</x:v>
      </x:c>
      <x:c r="L1367" s="12" t="n">
        <x:v>512071</x:v>
      </x:c>
      <x:c r="M1367" s="12" t="n">
        <x:v>516469.45</x:v>
      </x:c>
      <x:c r="N1367" s="12" t="n">
        <x:f>M1367-L1367</x:f>
        <x:v>4398.450000000012</x:v>
      </x:c>
      <x:c r="O1367" s="3" t="str">
        <x:v>Anexo IX · fora do K</x:v>
      </x:c>
    </x:row>
    <x:row r="1368" ht="34" customHeight="1">
      <x:c r="A1368" s="3" t="str">
        <x:v>Julho</x:v>
      </x:c>
      <x:c r="B1368" s="3" t="str">
        <x:v>O&amp;M</x:v>
      </x:c>
      <x:c r="C1368" s="3" t="str">
        <x:v>EQUIPAMENTOS</x:v>
      </x:c>
      <x:c r="D1368" s="3" t="str">
        <x:v>5025300256</x:v>
      </x:c>
      <x:c r="E1368" s="9" t="str">
        <x:v>TURMA MANUT EQUIPAMENTO SOBREAVISO</x:v>
      </x:c>
      <x:c r="F1368" s="3" t="str">
        <x:v>HORA</x:v>
      </x:c>
      <x:c r="G1368" s="10" t="n">
        <x:v>0</x:v>
      </x:c>
      <x:c r="H1368" s="10" t="str">
        <x:f>IF(G1368="","",G1368/12)</x:f>
      </x:c>
      <x:c r="I1368" s="10" t="n">
        <x:v>175.851</x:v>
      </x:c>
      <x:c r="J1368" s="10" t="str">
        <x:f>IF(H1368="","",I1368-H1368)</x:f>
      </x:c>
      <x:c r="K1368" s="11" t="str">
        <x:f>IF(H1368&gt;0,I1368/H1368,"")</x:f>
      </x:c>
      <x:c r="L1368" s="12" t="n">
        <x:v>0</x:v>
      </x:c>
      <x:c r="M1368" s="12" t="n">
        <x:v>2829.44</x:v>
      </x:c>
      <x:c r="N1368" s="12" t="n">
        <x:f>M1368-L1368</x:f>
        <x:v>2829.44</x:v>
      </x:c>
      <x:c r="O1368" s="3" t="str">
        <x:v>Anexo IX · fora do K</x:v>
      </x:c>
    </x:row>
    <x:row r="1369" ht="34" customHeight="1">
      <x:c r="A1369" s="3" t="str">
        <x:v>Julho</x:v>
      </x:c>
      <x:c r="B1369" s="3" t="str">
        <x:v>O&amp;M</x:v>
      </x:c>
      <x:c r="C1369" s="3" t="str">
        <x:v>EQUIPAMENTOS</x:v>
      </x:c>
      <x:c r="D1369" s="3" t="str">
        <x:v>5025300272</x:v>
      </x:c>
      <x:c r="E1369" s="9" t="str">
        <x:v>TURMA MANUT EQUIPAMENTO ATEND EMERGENC</x:v>
      </x:c>
      <x:c r="F1369" s="3" t="str">
        <x:v>HORA</x:v>
      </x:c>
      <x:c r="G1369" s="10" t="n">
        <x:v>0</x:v>
      </x:c>
      <x:c r="H1369" s="10" t="str">
        <x:f>IF(G1369="","",G1369/12)</x:f>
      </x:c>
      <x:c r="I1369" s="10" t="n">
        <x:v>0</x:v>
      </x:c>
      <x:c r="J1369" s="10" t="str">
        <x:f>IF(H1369="","",I1369-H1369)</x:f>
      </x:c>
      <x:c r="K1369" s="11" t="str">
        <x:f>IF(H1369&gt;0,I1369/H1369,"")</x:f>
      </x:c>
      <x:c r="L1369" s="12" t="n">
        <x:v>0</x:v>
      </x:c>
      <x:c r="M1369" s="12" t="n">
        <x:v>0</x:v>
      </x:c>
      <x:c r="N1369" s="12" t="n">
        <x:f>M1369-L1369</x:f>
        <x:v>0</x:v>
      </x:c>
      <x:c r="O1369" s="3" t="str">
        <x:v>Anexo IX · fora do K</x:v>
      </x:c>
    </x:row>
    <x:row r="1370" ht="34" customHeight="1">
      <x:c r="A1370" s="3" t="str">
        <x:v>Julho</x:v>
      </x:c>
      <x:c r="B1370" s="3" t="str">
        <x:v>O&amp;M</x:v>
      </x:c>
      <x:c r="C1370" s="3" t="str">
        <x:v>EQUIPAMENTOS</x:v>
      </x:c>
      <x:c r="D1370" s="3" t="str">
        <x:v>5025300275</x:v>
      </x:c>
      <x:c r="E1370" s="9" t="str">
        <x:v>TURMA MANUT EQUIPAMENT ATEND EMERG (25%)</x:v>
      </x:c>
      <x:c r="F1370" s="3" t="str">
        <x:v>HORA</x:v>
      </x:c>
      <x:c r="G1370" s="10" t="n">
        <x:v>0</x:v>
      </x:c>
      <x:c r="H1370" s="10" t="str">
        <x:f>IF(G1370="","",G1370/12)</x:f>
      </x:c>
      <x:c r="I1370" s="10" t="n">
        <x:v>0</x:v>
      </x:c>
      <x:c r="J1370" s="10" t="str">
        <x:f>IF(H1370="","",I1370-H1370)</x:f>
      </x:c>
      <x:c r="K1370" s="11" t="str">
        <x:f>IF(H1370&gt;0,I1370/H1370,"")</x:f>
      </x:c>
      <x:c r="L1370" s="12" t="n">
        <x:v>0</x:v>
      </x:c>
      <x:c r="M1370" s="12" t="n">
        <x:v>0</x:v>
      </x:c>
      <x:c r="N1370" s="12" t="n">
        <x:f>M1370-L1370</x:f>
        <x:v>0</x:v>
      </x:c>
      <x:c r="O1370" s="3" t="str">
        <x:v>Anexo IX · fora do K</x:v>
      </x:c>
    </x:row>
    <x:row r="1371" ht="34" customHeight="1">
      <x:c r="A1371" s="3" t="str">
        <x:v>Julho</x:v>
      </x:c>
      <x:c r="B1371" s="3" t="str">
        <x:v>O&amp;M</x:v>
      </x:c>
      <x:c r="C1371" s="3" t="str">
        <x:v>EQUIPAMENTOS</x:v>
      </x:c>
      <x:c r="D1371" s="3" t="str">
        <x:v>5023000169</x:v>
      </x:c>
      <x:c r="E1371" s="9" t="str">
        <x:v>SERV MANUTENCAO CORRET EQUIPAMENTO ARD</x:v>
      </x:c>
      <x:c r="F1371" s="3" t="str">
        <x:v>UNIDADE</x:v>
      </x:c>
      <x:c r="G1371" s="10" t="n">
        <x:v>0</x:v>
      </x:c>
      <x:c r="H1371" s="10" t="str">
        <x:f>IF(G1371="","",G1371/12)</x:f>
      </x:c>
      <x:c r="I1371" s="10" t="n">
        <x:v>0</x:v>
      </x:c>
      <x:c r="J1371" s="10" t="str">
        <x:f>IF(H1371="","",I1371-H1371)</x:f>
      </x:c>
      <x:c r="K1371" s="11" t="str">
        <x:f>IF(H1371&gt;0,I1371/H1371,"")</x:f>
      </x:c>
      <x:c r="L1371" s="12" t="n">
        <x:v>0</x:v>
      </x:c>
      <x:c r="M1371" s="12" t="n">
        <x:v>0</x:v>
      </x:c>
      <x:c r="N1371" s="12" t="n">
        <x:f>M1371-L1371</x:f>
        <x:v>0</x:v>
      </x:c>
      <x:c r="O1371" s="3" t="str">
        <x:v>Anexo IX · fora do K</x:v>
      </x:c>
    </x:row>
    <x:row r="1372" ht="34" customHeight="1">
      <x:c r="A1372" s="3" t="str">
        <x:v>Julho</x:v>
      </x:c>
      <x:c r="B1372" s="3" t="str">
        <x:v>O&amp;M</x:v>
      </x:c>
      <x:c r="C1372" s="3" t="str">
        <x:v>EQUIPAMENTOS</x:v>
      </x:c>
      <x:c r="D1372" s="3" t="str">
        <x:v>5023000170</x:v>
      </x:c>
      <x:c r="E1372" s="9" t="str">
        <x:v>SERV MANUTENCAO PREVENT EQUIPAMENTO ARD</x:v>
      </x:c>
      <x:c r="F1372" s="3" t="str">
        <x:v>UNIDADE</x:v>
      </x:c>
      <x:c r="G1372" s="10" t="n">
        <x:v>0</x:v>
      </x:c>
      <x:c r="H1372" s="10" t="str">
        <x:f>IF(G1372="","",G1372/12)</x:f>
      </x:c>
      <x:c r="I1372" s="10" t="n">
        <x:v>0</x:v>
      </x:c>
      <x:c r="J1372" s="10" t="str">
        <x:f>IF(H1372="","",I1372-H1372)</x:f>
      </x:c>
      <x:c r="K1372" s="11" t="str">
        <x:f>IF(H1372&gt;0,I1372/H1372,"")</x:f>
      </x:c>
      <x:c r="L1372" s="12" t="n">
        <x:v>0</x:v>
      </x:c>
      <x:c r="M1372" s="12" t="n">
        <x:v>0</x:v>
      </x:c>
      <x:c r="N1372" s="12" t="n">
        <x:f>M1372-L1372</x:f>
        <x:v>0</x:v>
      </x:c>
      <x:c r="O1372" s="3" t="str">
        <x:v>Anexo IX · fora do K</x:v>
      </x:c>
    </x:row>
    <x:row r="1373" ht="34" customHeight="1">
      <x:c r="A1373" s="3" t="str">
        <x:v>Julho</x:v>
      </x:c>
      <x:c r="B1373" s="3" t="str">
        <x:v>O&amp;M</x:v>
      </x:c>
      <x:c r="C1373" s="3" t="str">
        <x:v>EQUIPAMENTOS</x:v>
      </x:c>
      <x:c r="D1373" s="3" t="str">
        <x:v>5023000180</x:v>
      </x:c>
      <x:c r="E1373" s="9" t="str">
        <x:v>SERV MANUTENCAO DIRIGIDA EQUIPAMENTO ARD</x:v>
      </x:c>
      <x:c r="F1373" s="3" t="str">
        <x:v>UNIDADE</x:v>
      </x:c>
      <x:c r="G1373" s="10" t="n">
        <x:v>0</x:v>
      </x:c>
      <x:c r="H1373" s="10" t="str">
        <x:f>IF(G1373="","",G1373/12)</x:f>
      </x:c>
      <x:c r="I1373" s="10" t="n">
        <x:v>0</x:v>
      </x:c>
      <x:c r="J1373" s="10" t="str">
        <x:f>IF(H1373="","",I1373-H1373)</x:f>
      </x:c>
      <x:c r="K1373" s="11" t="str">
        <x:f>IF(H1373&gt;0,I1373/H1373,"")</x:f>
      </x:c>
      <x:c r="L1373" s="12" t="n">
        <x:v>0</x:v>
      </x:c>
      <x:c r="M1373" s="12" t="n">
        <x:v>0</x:v>
      </x:c>
      <x:c r="N1373" s="12" t="n">
        <x:f>M1373-L1373</x:f>
        <x:v>0</x:v>
      </x:c>
      <x:c r="O1373" s="3" t="str">
        <x:v>Anexo IX · fora do K</x:v>
      </x:c>
    </x:row>
    <x:row r="1374" ht="34" customHeight="1">
      <x:c r="A1374" s="3" t="str">
        <x:v>Julho</x:v>
      </x:c>
      <x:c r="B1374" s="3" t="str">
        <x:v>O&amp;M</x:v>
      </x:c>
      <x:c r="C1374" s="3" t="str">
        <x:v>EQUIPAMENTOS</x:v>
      </x:c>
      <x:c r="D1374" s="3" t="str">
        <x:v>5023000171</x:v>
      </x:c>
      <x:c r="E1374" s="9" t="str">
        <x:v>SERV RESET EQUIPAMENTO ARD</x:v>
      </x:c>
      <x:c r="F1374" s="3" t="str">
        <x:v>UNIDADE</x:v>
      </x:c>
      <x:c r="G1374" s="10" t="n">
        <x:v>0</x:v>
      </x:c>
      <x:c r="H1374" s="10" t="str">
        <x:f>IF(G1374="","",G1374/12)</x:f>
      </x:c>
      <x:c r="I1374" s="10" t="n">
        <x:v>0</x:v>
      </x:c>
      <x:c r="J1374" s="10" t="str">
        <x:f>IF(H1374="","",I1374-H1374)</x:f>
      </x:c>
      <x:c r="K1374" s="11" t="str">
        <x:f>IF(H1374&gt;0,I1374/H1374,"")</x:f>
      </x:c>
      <x:c r="L1374" s="12" t="n">
        <x:v>0</x:v>
      </x:c>
      <x:c r="M1374" s="12" t="n">
        <x:v>0</x:v>
      </x:c>
      <x:c r="N1374" s="12" t="n">
        <x:f>M1374-L1374</x:f>
        <x:v>0</x:v>
      </x:c>
      <x:c r="O1374" s="3" t="str">
        <x:v>Anexo IX · fora do K</x:v>
      </x:c>
    </x:row>
    <x:row r="1375" ht="34" customHeight="1">
      <x:c r="A1375" s="3" t="str">
        <x:v>Julho</x:v>
      </x:c>
      <x:c r="B1375" s="3" t="str">
        <x:v>O&amp;M</x:v>
      </x:c>
      <x:c r="C1375" s="3" t="str">
        <x:v>EQUIPAMENTOS</x:v>
      </x:c>
      <x:c r="D1375" s="3" t="str">
        <x:v>5023000172</x:v>
      </x:c>
      <x:c r="E1375" s="9" t="str">
        <x:v>SERV COMISSIONAMENTO EQUIPAMENTO ARD</x:v>
      </x:c>
      <x:c r="F1375" s="3" t="str">
        <x:v>UNIDADE</x:v>
      </x:c>
      <x:c r="G1375" s="10" t="n">
        <x:v>0</x:v>
      </x:c>
      <x:c r="H1375" s="10" t="str">
        <x:f>IF(G1375="","",G1375/12)</x:f>
      </x:c>
      <x:c r="I1375" s="10" t="n">
        <x:v>0</x:v>
      </x:c>
      <x:c r="J1375" s="10" t="str">
        <x:f>IF(H1375="","",I1375-H1375)</x:f>
      </x:c>
      <x:c r="K1375" s="11" t="str">
        <x:f>IF(H1375&gt;0,I1375/H1375,"")</x:f>
      </x:c>
      <x:c r="L1375" s="12" t="n">
        <x:v>0</x:v>
      </x:c>
      <x:c r="M1375" s="12" t="n">
        <x:v>0</x:v>
      </x:c>
      <x:c r="N1375" s="12" t="n">
        <x:f>M1375-L1375</x:f>
        <x:v>0</x:v>
      </x:c>
      <x:c r="O1375" s="3" t="str">
        <x:v>Anexo IX · fora do K</x:v>
      </x:c>
    </x:row>
    <x:row r="1376" ht="34" customHeight="1">
      <x:c r="A1376" s="3" t="str">
        <x:v>Julho</x:v>
      </x:c>
      <x:c r="B1376" s="3" t="str">
        <x:v>O&amp;M</x:v>
      </x:c>
      <x:c r="C1376" s="3" t="str">
        <x:v>EQUIPAMENTOS</x:v>
      </x:c>
      <x:c r="D1376" s="3" t="str">
        <x:v>5023000173</x:v>
      </x:c>
      <x:c r="E1376" s="9" t="str">
        <x:v>SERV ATENDIMENTO IMPROD EQUIPAMENTO ARD</x:v>
      </x:c>
      <x:c r="F1376" s="3" t="str">
        <x:v>UNIDADE</x:v>
      </x:c>
      <x:c r="G1376" s="10" t="n">
        <x:v>0</x:v>
      </x:c>
      <x:c r="H1376" s="10" t="str">
        <x:f>IF(G1376="","",G1376/12)</x:f>
      </x:c>
      <x:c r="I1376" s="10" t="n">
        <x:v>0</x:v>
      </x:c>
      <x:c r="J1376" s="10" t="str">
        <x:f>IF(H1376="","",I1376-H1376)</x:f>
      </x:c>
      <x:c r="K1376" s="11" t="str">
        <x:f>IF(H1376&gt;0,I1376/H1376,"")</x:f>
      </x:c>
      <x:c r="L1376" s="12" t="n">
        <x:v>0</x:v>
      </x:c>
      <x:c r="M1376" s="12" t="n">
        <x:v>0</x:v>
      </x:c>
      <x:c r="N1376" s="12" t="n">
        <x:f>M1376-L1376</x:f>
        <x:v>0</x:v>
      </x:c>
      <x:c r="O1376" s="3" t="str">
        <x:v>Anexo IX · fora do K</x:v>
      </x:c>
    </x:row>
    <x:row r="1377" ht="34" customHeight="1">
      <x:c r="A1377" s="3" t="str">
        <x:v>Julho</x:v>
      </x:c>
      <x:c r="B1377" s="3" t="str">
        <x:v>O&amp;M</x:v>
      </x:c>
      <x:c r="C1377" s="3" t="str">
        <x:v>EQUIPAMENTOS</x:v>
      </x:c>
      <x:c r="D1377" s="3" t="str">
        <x:v>5023000174</x:v>
      </x:c>
      <x:c r="E1377" s="9" t="str">
        <x:v>INST SIST ALIMENT EQUIPAMENTOS ARD</x:v>
      </x:c>
      <x:c r="F1377" s="3" t="str">
        <x:v>UNIDADE</x:v>
      </x:c>
      <x:c r="G1377" s="10" t="n">
        <x:v>0</x:v>
      </x:c>
      <x:c r="H1377" s="10" t="str">
        <x:f>IF(G1377="","",G1377/12)</x:f>
      </x:c>
      <x:c r="I1377" s="10" t="n">
        <x:v>0</x:v>
      </x:c>
      <x:c r="J1377" s="10" t="str">
        <x:f>IF(H1377="","",I1377-H1377)</x:f>
      </x:c>
      <x:c r="K1377" s="11" t="str">
        <x:f>IF(H1377&gt;0,I1377/H1377,"")</x:f>
      </x:c>
      <x:c r="L1377" s="12" t="n">
        <x:v>0</x:v>
      </x:c>
      <x:c r="M1377" s="12" t="n">
        <x:v>0</x:v>
      </x:c>
      <x:c r="N1377" s="12" t="n">
        <x:f>M1377-L1377</x:f>
        <x:v>0</x:v>
      </x:c>
      <x:c r="O1377" s="3" t="str">
        <x:v>Anexo IX · fora do K</x:v>
      </x:c>
    </x:row>
    <x:row r="1378" ht="34" customHeight="1">
      <x:c r="A1378" s="3" t="str">
        <x:v>Julho</x:v>
      </x:c>
      <x:c r="B1378" s="3" t="str">
        <x:v>O&amp;M</x:v>
      </x:c>
      <x:c r="C1378" s="3" t="str">
        <x:v>EQUIPAMENTOS</x:v>
      </x:c>
      <x:c r="D1378" s="3" t="str">
        <x:v>5023000175</x:v>
      </x:c>
      <x:c r="E1378" s="9" t="str">
        <x:v>RET SIST ALIMENT EQUIPAMENTOS ARD</x:v>
      </x:c>
      <x:c r="F1378" s="3" t="str">
        <x:v>UNIDADE</x:v>
      </x:c>
      <x:c r="G1378" s="10" t="n">
        <x:v>0</x:v>
      </x:c>
      <x:c r="H1378" s="10" t="str">
        <x:f>IF(G1378="","",G1378/12)</x:f>
      </x:c>
      <x:c r="I1378" s="10" t="n">
        <x:v>0</x:v>
      </x:c>
      <x:c r="J1378" s="10" t="str">
        <x:f>IF(H1378="","",I1378-H1378)</x:f>
      </x:c>
      <x:c r="K1378" s="11" t="str">
        <x:f>IF(H1378&gt;0,I1378/H1378,"")</x:f>
      </x:c>
      <x:c r="L1378" s="12" t="n">
        <x:v>0</x:v>
      </x:c>
      <x:c r="M1378" s="12" t="n">
        <x:v>0</x:v>
      </x:c>
      <x:c r="N1378" s="12" t="n">
        <x:f>M1378-L1378</x:f>
        <x:v>0</x:v>
      </x:c>
      <x:c r="O1378" s="3" t="str">
        <x:v>Anexo IX · fora do K</x:v>
      </x:c>
    </x:row>
    <x:row r="1379" ht="34" customHeight="1">
      <x:c r="A1379" s="3" t="str">
        <x:v>Julho</x:v>
      </x:c>
      <x:c r="B1379" s="3" t="str">
        <x:v>O&amp;M</x:v>
      </x:c>
      <x:c r="C1379" s="3" t="str">
        <x:v>EQUIPAMENTOS</x:v>
      </x:c>
      <x:c r="D1379" s="3" t="str">
        <x:v>5023000176</x:v>
      </x:c>
      <x:c r="E1379" s="9" t="str">
        <x:v>INST COMUNICACAO EQUIPAMENTOS ARD</x:v>
      </x:c>
      <x:c r="F1379" s="3" t="str">
        <x:v>UNIDADE</x:v>
      </x:c>
      <x:c r="G1379" s="10" t="n">
        <x:v>0</x:v>
      </x:c>
      <x:c r="H1379" s="10" t="str">
        <x:f>IF(G1379="","",G1379/12)</x:f>
      </x:c>
      <x:c r="I1379" s="10" t="n">
        <x:v>0</x:v>
      </x:c>
      <x:c r="J1379" s="10" t="str">
        <x:f>IF(H1379="","",I1379-H1379)</x:f>
      </x:c>
      <x:c r="K1379" s="11" t="str">
        <x:f>IF(H1379&gt;0,I1379/H1379,"")</x:f>
      </x:c>
      <x:c r="L1379" s="12" t="n">
        <x:v>0</x:v>
      </x:c>
      <x:c r="M1379" s="12" t="n">
        <x:v>0</x:v>
      </x:c>
      <x:c r="N1379" s="12" t="n">
        <x:f>M1379-L1379</x:f>
        <x:v>0</x:v>
      </x:c>
      <x:c r="O1379" s="3" t="str">
        <x:v>Anexo IX · fora do K</x:v>
      </x:c>
    </x:row>
    <x:row r="1380" ht="34" customHeight="1">
      <x:c r="A1380" s="3" t="str">
        <x:v>Julho</x:v>
      </x:c>
      <x:c r="B1380" s="3" t="str">
        <x:v>O&amp;M</x:v>
      </x:c>
      <x:c r="C1380" s="3" t="str">
        <x:v>EQUIPAMENTOS</x:v>
      </x:c>
      <x:c r="D1380" s="3" t="str">
        <x:v>5023000177</x:v>
      </x:c>
      <x:c r="E1380" s="9" t="str">
        <x:v>RET COMUNICACAO EQUIPAMENTOS ARD</x:v>
      </x:c>
      <x:c r="F1380" s="3" t="str">
        <x:v>UNIDADE</x:v>
      </x:c>
      <x:c r="G1380" s="10" t="n">
        <x:v>0</x:v>
      </x:c>
      <x:c r="H1380" s="10" t="str">
        <x:f>IF(G1380="","",G1380/12)</x:f>
      </x:c>
      <x:c r="I1380" s="10" t="n">
        <x:v>0</x:v>
      </x:c>
      <x:c r="J1380" s="10" t="str">
        <x:f>IF(H1380="","",I1380-H1380)</x:f>
      </x:c>
      <x:c r="K1380" s="11" t="str">
        <x:f>IF(H1380&gt;0,I1380/H1380,"")</x:f>
      </x:c>
      <x:c r="L1380" s="12" t="n">
        <x:v>0</x:v>
      </x:c>
      <x:c r="M1380" s="12" t="n">
        <x:v>0</x:v>
      </x:c>
      <x:c r="N1380" s="12" t="n">
        <x:f>M1380-L1380</x:f>
        <x:v>0</x:v>
      </x:c>
      <x:c r="O1380" s="3" t="str">
        <x:v>Anexo IX · fora do K</x:v>
      </x:c>
    </x:row>
    <x:row r="1381" ht="34" customHeight="1">
      <x:c r="A1381" s="3" t="str">
        <x:v>Julho</x:v>
      </x:c>
      <x:c r="B1381" s="3" t="str">
        <x:v>O&amp;M</x:v>
      </x:c>
      <x:c r="C1381" s="3" t="str">
        <x:v>EQUIPAMENTOS</x:v>
      </x:c>
      <x:c r="D1381" s="3" t="str">
        <x:v>5023000178</x:v>
      </x:c>
      <x:c r="E1381" s="9" t="str">
        <x:v>INST BANCO DE BATERIAS EQUIPAMENTOS ARD</x:v>
      </x:c>
      <x:c r="F1381" s="3" t="str">
        <x:v>UNIDADE</x:v>
      </x:c>
      <x:c r="G1381" s="10" t="n">
        <x:v>0</x:v>
      </x:c>
      <x:c r="H1381" s="10" t="str">
        <x:f>IF(G1381="","",G1381/12)</x:f>
      </x:c>
      <x:c r="I1381" s="10" t="n">
        <x:v>0</x:v>
      </x:c>
      <x:c r="J1381" s="10" t="str">
        <x:f>IF(H1381="","",I1381-H1381)</x:f>
      </x:c>
      <x:c r="K1381" s="11" t="str">
        <x:f>IF(H1381&gt;0,I1381/H1381,"")</x:f>
      </x:c>
      <x:c r="L1381" s="12" t="n">
        <x:v>0</x:v>
      </x:c>
      <x:c r="M1381" s="12" t="n">
        <x:v>0</x:v>
      </x:c>
      <x:c r="N1381" s="12" t="n">
        <x:f>M1381-L1381</x:f>
        <x:v>0</x:v>
      </x:c>
      <x:c r="O1381" s="3" t="str">
        <x:v>Anexo IX · fora do K</x:v>
      </x:c>
    </x:row>
    <x:row r="1382" ht="34" customHeight="1">
      <x:c r="A1382" s="3" t="str">
        <x:v>Julho</x:v>
      </x:c>
      <x:c r="B1382" s="3" t="str">
        <x:v>O&amp;M</x:v>
      </x:c>
      <x:c r="C1382" s="3" t="str">
        <x:v>EQUIPAMENTOS</x:v>
      </x:c>
      <x:c r="D1382" s="3" t="str">
        <x:v>5023000179</x:v>
      </x:c>
      <x:c r="E1382" s="9" t="str">
        <x:v>RET BANCO DE BATERIAS EQUIPAMENTOS ARD</x:v>
      </x:c>
      <x:c r="F1382" s="3" t="str">
        <x:v>UNIDADE</x:v>
      </x:c>
      <x:c r="G1382" s="10" t="n">
        <x:v>0</x:v>
      </x:c>
      <x:c r="H1382" s="10" t="str">
        <x:f>IF(G1382="","",G1382/12)</x:f>
      </x:c>
      <x:c r="I1382" s="10" t="n">
        <x:v>0</x:v>
      </x:c>
      <x:c r="J1382" s="10" t="str">
        <x:f>IF(H1382="","",I1382-H1382)</x:f>
      </x:c>
      <x:c r="K1382" s="11" t="str">
        <x:f>IF(H1382&gt;0,I1382/H1382,"")</x:f>
      </x:c>
      <x:c r="L1382" s="12" t="n">
        <x:v>0</x:v>
      </x:c>
      <x:c r="M1382" s="12" t="n">
        <x:v>0</x:v>
      </x:c>
      <x:c r="N1382" s="12" t="n">
        <x:f>M1382-L1382</x:f>
        <x:v>0</x:v>
      </x:c>
      <x:c r="O1382" s="3" t="str">
        <x:v>Anexo IX · fora do K</x:v>
      </x:c>
    </x:row>
    <x:row r="1383" ht="34" customHeight="1">
      <x:c r="A1383" s="3" t="str">
        <x:v>Julho</x:v>
      </x:c>
      <x:c r="B1383" s="3" t="str">
        <x:v>O&amp;M</x:v>
      </x:c>
      <x:c r="C1383" s="3" t="str">
        <x:v>EQUIPAMENTOS</x:v>
      </x:c>
      <x:c r="D1383" s="3" t="str">
        <x:v>5023000181</x:v>
      </x:c>
      <x:c r="E1383" s="9" t="str">
        <x:v>INST BATERIA EM EQUIPAMENTOS ARD</x:v>
      </x:c>
      <x:c r="F1383" s="3" t="str">
        <x:v>UNIDADE</x:v>
      </x:c>
      <x:c r="G1383" s="10" t="n">
        <x:v>0</x:v>
      </x:c>
      <x:c r="H1383" s="10" t="str">
        <x:f>IF(G1383="","",G1383/12)</x:f>
      </x:c>
      <x:c r="I1383" s="10" t="n">
        <x:v>0</x:v>
      </x:c>
      <x:c r="J1383" s="10" t="str">
        <x:f>IF(H1383="","",I1383-H1383)</x:f>
      </x:c>
      <x:c r="K1383" s="11" t="str">
        <x:f>IF(H1383&gt;0,I1383/H1383,"")</x:f>
      </x:c>
      <x:c r="L1383" s="12" t="n">
        <x:v>0</x:v>
      </x:c>
      <x:c r="M1383" s="12" t="n">
        <x:v>0</x:v>
      </x:c>
      <x:c r="N1383" s="12" t="n">
        <x:f>M1383-L1383</x:f>
        <x:v>0</x:v>
      </x:c>
      <x:c r="O1383" s="3" t="str">
        <x:v>Anexo IX · fora do K</x:v>
      </x:c>
    </x:row>
    <x:row r="1384" ht="34" customHeight="1">
      <x:c r="A1384" s="3" t="str">
        <x:v>Julho</x:v>
      </x:c>
      <x:c r="B1384" s="3" t="str">
        <x:v>O&amp;M</x:v>
      </x:c>
      <x:c r="C1384" s="3" t="str">
        <x:v>EQUIPAMENTOS</x:v>
      </x:c>
      <x:c r="D1384" s="3" t="str">
        <x:v>5023000182</x:v>
      </x:c>
      <x:c r="E1384" s="9" t="str">
        <x:v>RET BATERIA EM EQUIPAMENTOS ARD</x:v>
      </x:c>
      <x:c r="F1384" s="3" t="str">
        <x:v>UNIDADE</x:v>
      </x:c>
      <x:c r="G1384" s="10" t="n">
        <x:v>0</x:v>
      </x:c>
      <x:c r="H1384" s="10" t="str">
        <x:f>IF(G1384="","",G1384/12)</x:f>
      </x:c>
      <x:c r="I1384" s="10" t="n">
        <x:v>0</x:v>
      </x:c>
      <x:c r="J1384" s="10" t="str">
        <x:f>IF(H1384="","",I1384-H1384)</x:f>
      </x:c>
      <x:c r="K1384" s="11" t="str">
        <x:f>IF(H1384&gt;0,I1384/H1384,"")</x:f>
      </x:c>
      <x:c r="L1384" s="12" t="n">
        <x:v>0</x:v>
      </x:c>
      <x:c r="M1384" s="12" t="n">
        <x:v>0</x:v>
      </x:c>
      <x:c r="N1384" s="12" t="n">
        <x:f>M1384-L1384</x:f>
        <x:v>0</x:v>
      </x:c>
      <x:c r="O1384" s="3" t="str">
        <x:v>Anexo IX · fora do K</x:v>
      </x:c>
    </x:row>
    <x:row r="1385" ht="34" customHeight="1">
      <x:c r="A1385" s="3" t="str">
        <x:v>Julho</x:v>
      </x:c>
      <x:c r="B1385" s="3" t="str">
        <x:v>STC</x:v>
      </x:c>
      <x:c r="C1385" s="3" t="str">
        <x:v>HORAS EXTRAS STC</x:v>
      </x:c>
      <x:c r="D1385" s="3" t="str">
        <x:v>5013300050</x:v>
      </x:c>
      <x:c r="E1385" s="9" t="str">
        <x:v>HORA TRABALHADA EM ATENDIM EMERGENCIAL</x:v>
      </x:c>
      <x:c r="F1385" s="3" t="str">
        <x:v>HORA</x:v>
      </x:c>
      <x:c r="G1385" s="10" t="n">
        <x:v>0</x:v>
      </x:c>
      <x:c r="H1385" s="10" t="str">
        <x:f>IF(G1385="","",G1385/12)</x:f>
      </x:c>
      <x:c r="I1385" s="10" t="n">
        <x:v>0</x:v>
      </x:c>
      <x:c r="J1385" s="10" t="str">
        <x:f>IF(H1385="","",I1385-H1385)</x:f>
      </x:c>
      <x:c r="K1385" s="11" t="str">
        <x:f>IF(H1385&gt;0,I1385/H1385,"")</x:f>
      </x:c>
      <x:c r="L1385" s="12" t="n">
        <x:v>0</x:v>
      </x:c>
      <x:c r="M1385" s="12" t="n">
        <x:v>0</x:v>
      </x:c>
      <x:c r="N1385" s="12" t="n">
        <x:f>M1385-L1385</x:f>
        <x:v>0</x:v>
      </x:c>
      <x:c r="O1385" s="3" t="str">
        <x:v>Anexo IX · fora do K</x:v>
      </x:c>
    </x:row>
    <x:row r="1386" ht="34" customHeight="1">
      <x:c r="A1386" s="3" t="str">
        <x:v>Julho</x:v>
      </x:c>
      <x:c r="B1386" s="3" t="str">
        <x:v>PERDAS</x:v>
      </x:c>
      <x:c r="C1386" s="3" t="str">
        <x:v>PERDAS</x:v>
      </x:c>
      <x:c r="D1386" s="3" t="str">
        <x:v>5083000011</x:v>
      </x:c>
      <x:c r="E1386" s="9" t="str">
        <x:v>SERV NORMALIZACAO ESTRUTURACAO EQ LEVE</x:v>
      </x:c>
      <x:c r="F1386" s="3" t="str">
        <x:v>HORA</x:v>
      </x:c>
      <x:c r="G1386" s="10" t="n">
        <x:v>279624</x:v>
      </x:c>
      <x:c r="H1386" s="10" t="n">
        <x:f>IF(G1386="","",G1386/12)</x:f>
        <x:v>23302</x:v>
      </x:c>
      <x:c r="I1386" s="10" t="n">
        <x:v>8994.851</x:v>
      </x:c>
      <x:c r="J1386" s="10" t="n">
        <x:f>IF(H1386="","",I1386-H1386)</x:f>
        <x:v>-14307.149</x:v>
      </x:c>
      <x:c r="K1386" s="11" t="n">
        <x:f>IF(H1386&gt;0,I1386/H1386,"")</x:f>
        <x:v>0.38601197322118275</x:v>
      </x:c>
      <x:c r="L1386" s="12" t="n">
        <x:v>4532472.02</x:v>
      </x:c>
      <x:c r="M1386" s="12" t="n">
        <x:v>1749588.47</x:v>
      </x:c>
      <x:c r="N1386" s="12" t="n">
        <x:f>M1386-L1386</x:f>
        <x:v>-2782883.55</x:v>
      </x:c>
      <x:c r="O1386" s="3" t="str">
        <x:v>Anexo IX · fora do K</x:v>
      </x:c>
    </x:row>
    <x:row r="1387" ht="34" customHeight="1">
      <x:c r="A1387" s="3" t="str">
        <x:v>Julho</x:v>
      </x:c>
      <x:c r="B1387" s="3" t="str">
        <x:v>PERDAS</x:v>
      </x:c>
      <x:c r="C1387" s="3" t="str">
        <x:v>PERDAS</x:v>
      </x:c>
      <x:c r="D1387" s="3" t="str">
        <x:v>5082000247</x:v>
      </x:c>
      <x:c r="E1387" s="9" t="str">
        <x:v>INST MEDIDOR ELETRONICO NORM STC</x:v>
      </x:c>
      <x:c r="F1387" s="3" t="str">
        <x:v>UNIDADE</x:v>
      </x:c>
      <x:c r="G1387" s="10" t="n">
        <x:v>0</x:v>
      </x:c>
      <x:c r="H1387" s="10" t="str">
        <x:f>IF(G1387="","",G1387/12)</x:f>
      </x:c>
      <x:c r="I1387" s="10" t="n">
        <x:v>5396</x:v>
      </x:c>
      <x:c r="J1387" s="10" t="str">
        <x:f>IF(H1387="","",I1387-H1387)</x:f>
      </x:c>
      <x:c r="K1387" s="11" t="str">
        <x:f>IF(H1387&gt;0,I1387/H1387,"")</x:f>
      </x:c>
      <x:c r="L1387" s="12" t="n">
        <x:v>0</x:v>
      </x:c>
      <x:c r="M1387" s="12" t="n">
        <x:v>1102025.08</x:v>
      </x:c>
      <x:c r="N1387" s="12" t="n">
        <x:f>M1387-L1387</x:f>
        <x:v>1102025.08</x:v>
      </x:c>
      <x:c r="O1387" s="3" t="str">
        <x:v>Anexo IX · fora do K</x:v>
      </x:c>
    </x:row>
    <x:row r="1388" ht="34" customHeight="1">
      <x:c r="A1388" s="3" t="str">
        <x:v>Julho</x:v>
      </x:c>
      <x:c r="B1388" s="3" t="str">
        <x:v>PERDAS</x:v>
      </x:c>
      <x:c r="C1388" s="3" t="str">
        <x:v>PERDAS</x:v>
      </x:c>
      <x:c r="D1388" s="3" t="str">
        <x:v>5082000251</x:v>
      </x:c>
      <x:c r="E1388" s="9" t="str">
        <x:v>RET MEDIDOR ELETRONICO NORM STC</x:v>
      </x:c>
      <x:c r="F1388" s="3" t="str">
        <x:v>UNIDADE</x:v>
      </x:c>
      <x:c r="G1388" s="10" t="n">
        <x:v>0</x:v>
      </x:c>
      <x:c r="H1388" s="10" t="str">
        <x:f>IF(G1388="","",G1388/12)</x:f>
      </x:c>
      <x:c r="I1388" s="10" t="n">
        <x:v>5139</x:v>
      </x:c>
      <x:c r="J1388" s="10" t="str">
        <x:f>IF(H1388="","",I1388-H1388)</x:f>
      </x:c>
      <x:c r="K1388" s="11" t="str">
        <x:f>IF(H1388&gt;0,I1388/H1388,"")</x:f>
      </x:c>
      <x:c r="L1388" s="12" t="n">
        <x:v>0</x:v>
      </x:c>
      <x:c r="M1388" s="12" t="n">
        <x:v>316562.4</x:v>
      </x:c>
      <x:c r="N1388" s="12" t="n">
        <x:f>M1388-L1388</x:f>
        <x:v>316562.4</x:v>
      </x:c>
      <x:c r="O1388" s="3" t="str">
        <x:v>Anexo IX · fora do K</x:v>
      </x:c>
    </x:row>
    <x:row r="1389" ht="34" customHeight="1">
      <x:c r="A1389" s="3" t="str">
        <x:v>Julho</x:v>
      </x:c>
      <x:c r="B1389" s="3" t="str">
        <x:v>PERDAS</x:v>
      </x:c>
      <x:c r="C1389" s="3" t="str">
        <x:v>PERDAS</x:v>
      </x:c>
      <x:c r="D1389" s="3" t="str">
        <x:v>5082000250</x:v>
      </x:c>
      <x:c r="E1389" s="9" t="str">
        <x:v>INST RAMAL CONEX CONC/MULT NORM STC</x:v>
      </x:c>
      <x:c r="F1389" s="3" t="str">
        <x:v>UNIDADE</x:v>
      </x:c>
      <x:c r="G1389" s="10" t="n">
        <x:v>0</x:v>
      </x:c>
      <x:c r="H1389" s="10" t="str">
        <x:f>IF(G1389="","",G1389/12)</x:f>
      </x:c>
      <x:c r="I1389" s="10" t="n">
        <x:v>674</x:v>
      </x:c>
      <x:c r="J1389" s="10" t="str">
        <x:f>IF(H1389="","",I1389-H1389)</x:f>
      </x:c>
      <x:c r="K1389" s="11" t="str">
        <x:f>IF(H1389&gt;0,I1389/H1389,"")</x:f>
      </x:c>
      <x:c r="L1389" s="12" t="n">
        <x:v>0</x:v>
      </x:c>
      <x:c r="M1389" s="12" t="n">
        <x:v>137651.02</x:v>
      </x:c>
      <x:c r="N1389" s="12" t="n">
        <x:f>M1389-L1389</x:f>
        <x:v>137651.02</x:v>
      </x:c>
      <x:c r="O1389" s="3" t="str">
        <x:v>Anexo IX · fora do K</x:v>
      </x:c>
    </x:row>
    <x:row r="1390" ht="34" customHeight="1">
      <x:c r="A1390" s="3" t="str">
        <x:v>Julho</x:v>
      </x:c>
      <x:c r="B1390" s="3" t="str">
        <x:v>PERDAS</x:v>
      </x:c>
      <x:c r="C1390" s="3" t="str">
        <x:v>PERDAS</x:v>
      </x:c>
      <x:c r="D1390" s="3" t="str">
        <x:v>5080400008</x:v>
      </x:c>
      <x:c r="E1390" s="9" t="str">
        <x:v>SERV FISCALIZACAO EQ SUSTENTACAO SMC</x:v>
      </x:c>
      <x:c r="F1390" s="3" t="str">
        <x:v>HORA</x:v>
      </x:c>
      <x:c r="G1390" s="10" t="n">
        <x:v>11460</x:v>
      </x:c>
      <x:c r="H1390" s="10" t="n">
        <x:f>IF(G1390="","",G1390/12)</x:f>
        <x:v>955</x:v>
      </x:c>
      <x:c r="I1390" s="10" t="n">
        <x:v>437.86</x:v>
      </x:c>
      <x:c r="J1390" s="10" t="n">
        <x:f>IF(H1390="","",I1390-H1390)</x:f>
        <x:v>-517.14</x:v>
      </x:c>
      <x:c r="K1390" s="11" t="n">
        <x:f>IF(H1390&gt;0,I1390/H1390,"")</x:f>
        <x:v>0.45849214659685866</x:v>
      </x:c>
      <x:c r="L1390" s="12" t="n">
        <x:v>253590.7</x:v>
      </x:c>
      <x:c r="M1390" s="12" t="n">
        <x:v>116269.34</x:v>
      </x:c>
      <x:c r="N1390" s="12" t="n">
        <x:f>M1390-L1390</x:f>
        <x:v>-137321.36000000002</x:v>
      </x:c>
      <x:c r="O1390" s="3" t="str">
        <x:v>Anexo IX · fora do K</x:v>
      </x:c>
    </x:row>
    <x:row r="1391" ht="34" customHeight="1">
      <x:c r="A1391" s="3" t="str">
        <x:v>Julho</x:v>
      </x:c>
      <x:c r="B1391" s="3" t="str">
        <x:v>PERDAS</x:v>
      </x:c>
      <x:c r="C1391" s="3" t="str">
        <x:v>PERDAS</x:v>
      </x:c>
      <x:c r="D1391" s="3" t="str">
        <x:v>5082000216</x:v>
      </x:c>
      <x:c r="E1391" s="9" t="str">
        <x:v>INST MED FISCAL TOTALIZ TD C/ LEV MF STC</x:v>
      </x:c>
      <x:c r="F1391" s="3" t="str">
        <x:v>CONJUNTO</x:v>
      </x:c>
      <x:c r="G1391" s="10" t="n">
        <x:v>0</x:v>
      </x:c>
      <x:c r="H1391" s="10" t="str">
        <x:f>IF(G1391="","",G1391/12)</x:f>
      </x:c>
      <x:c r="I1391" s="10" t="n">
        <x:v>62</x:v>
      </x:c>
      <x:c r="J1391" s="10" t="str">
        <x:f>IF(H1391="","",I1391-H1391)</x:f>
      </x:c>
      <x:c r="K1391" s="11" t="str">
        <x:f>IF(H1391&gt;0,I1391/H1391,"")</x:f>
      </x:c>
      <x:c r="L1391" s="12" t="n">
        <x:v>0</x:v>
      </x:c>
      <x:c r="M1391" s="12" t="n">
        <x:v>90687.4</x:v>
      </x:c>
      <x:c r="N1391" s="12" t="n">
        <x:f>M1391-L1391</x:f>
        <x:v>90687.4</x:v>
      </x:c>
      <x:c r="O1391" s="3" t="str">
        <x:v>Anexo IX · fora do K</x:v>
      </x:c>
    </x:row>
    <x:row r="1392" ht="34" customHeight="1">
      <x:c r="A1392" s="3" t="str">
        <x:v>Julho</x:v>
      </x:c>
      <x:c r="B1392" s="3" t="str">
        <x:v>PERDAS</x:v>
      </x:c>
      <x:c r="C1392" s="3" t="str">
        <x:v>PERDAS</x:v>
      </x:c>
      <x:c r="D1392" s="3" t="str">
        <x:v>5082000249</x:v>
      </x:c>
      <x:c r="E1392" s="9" t="str">
        <x:v>RET RAMAL CONEX CONC/MULT NORM STC</x:v>
      </x:c>
      <x:c r="F1392" s="3" t="str">
        <x:v>UNIDADE</x:v>
      </x:c>
      <x:c r="G1392" s="10" t="n">
        <x:v>0</x:v>
      </x:c>
      <x:c r="H1392" s="10" t="str">
        <x:f>IF(G1392="","",G1392/12)</x:f>
      </x:c>
      <x:c r="I1392" s="10" t="n">
        <x:v>674</x:v>
      </x:c>
      <x:c r="J1392" s="10" t="str">
        <x:f>IF(H1392="","",I1392-H1392)</x:f>
      </x:c>
      <x:c r="K1392" s="11" t="str">
        <x:f>IF(H1392&gt;0,I1392/H1392,"")</x:f>
      </x:c>
      <x:c r="L1392" s="12" t="n">
        <x:v>0</x:v>
      </x:c>
      <x:c r="M1392" s="12" t="n">
        <x:v>41518.4</x:v>
      </x:c>
      <x:c r="N1392" s="12" t="n">
        <x:f>M1392-L1392</x:f>
        <x:v>41518.4</x:v>
      </x:c>
      <x:c r="O1392" s="3" t="str">
        <x:v>Anexo IX · fora do K</x:v>
      </x:c>
    </x:row>
    <x:row r="1393" ht="34" customHeight="1">
      <x:c r="A1393" s="3" t="str">
        <x:v>Julho</x:v>
      </x:c>
      <x:c r="B1393" s="3" t="str">
        <x:v>PERDAS</x:v>
      </x:c>
      <x:c r="C1393" s="3" t="str">
        <x:v>PERDAS</x:v>
      </x:c>
      <x:c r="D1393" s="3" t="str">
        <x:v>5015021018</x:v>
      </x:c>
      <x:c r="E1393" s="9" t="str">
        <x:v>INST MEDIDOR CONCENTR C/ TLI SUST SMC</x:v>
      </x:c>
      <x:c r="F1393" s="3" t="str">
        <x:v>UNIDADE</x:v>
      </x:c>
      <x:c r="G1393" s="10" t="n">
        <x:v>0</x:v>
      </x:c>
      <x:c r="H1393" s="10" t="str">
        <x:f>IF(G1393="","",G1393/12)</x:f>
      </x:c>
      <x:c r="I1393" s="10" t="n">
        <x:v>55</x:v>
      </x:c>
      <x:c r="J1393" s="10" t="str">
        <x:f>IF(H1393="","",I1393-H1393)</x:f>
      </x:c>
      <x:c r="K1393" s="11" t="str">
        <x:f>IF(H1393&gt;0,I1393/H1393,"")</x:f>
      </x:c>
      <x:c r="L1393" s="12" t="n">
        <x:v>0</x:v>
      </x:c>
      <x:c r="M1393" s="12" t="n">
        <x:v>15335.1</x:v>
      </x:c>
      <x:c r="N1393" s="12" t="n">
        <x:f>M1393-L1393</x:f>
        <x:v>15335.1</x:v>
      </x:c>
      <x:c r="O1393" s="3" t="str">
        <x:v>Anexo IX · fora do K</x:v>
      </x:c>
    </x:row>
    <x:row r="1394" ht="34" customHeight="1">
      <x:c r="A1394" s="3" t="str">
        <x:v>Julho</x:v>
      </x:c>
      <x:c r="B1394" s="3" t="str">
        <x:v>PERDAS</x:v>
      </x:c>
      <x:c r="C1394" s="3" t="str">
        <x:v>PERDAS</x:v>
      </x:c>
      <x:c r="D1394" s="3" t="str">
        <x:v>5082000217</x:v>
      </x:c>
      <x:c r="E1394" s="9" t="str">
        <x:v>RET MED FISCAL CONVENC TD S/ LEV MF STC</x:v>
      </x:c>
      <x:c r="F1394" s="3" t="str">
        <x:v>UNIDADE</x:v>
      </x:c>
      <x:c r="G1394" s="10" t="n">
        <x:v>0</x:v>
      </x:c>
      <x:c r="H1394" s="10" t="str">
        <x:f>IF(G1394="","",G1394/12)</x:f>
      </x:c>
      <x:c r="I1394" s="10" t="n">
        <x:v>61</x:v>
      </x:c>
      <x:c r="J1394" s="10" t="str">
        <x:f>IF(H1394="","",I1394-H1394)</x:f>
      </x:c>
      <x:c r="K1394" s="11" t="str">
        <x:f>IF(H1394&gt;0,I1394/H1394,"")</x:f>
      </x:c>
      <x:c r="L1394" s="12" t="n">
        <x:v>0</x:v>
      </x:c>
      <x:c r="M1394" s="12" t="n">
        <x:v>8186.81</x:v>
      </x:c>
      <x:c r="N1394" s="12" t="n">
        <x:f>M1394-L1394</x:f>
        <x:v>8186.81</x:v>
      </x:c>
      <x:c r="O1394" s="3" t="str">
        <x:v>Anexo IX · fora do K</x:v>
      </x:c>
    </x:row>
    <x:row r="1395" ht="34" customHeight="1">
      <x:c r="A1395" s="3" t="str">
        <x:v>Julho</x:v>
      </x:c>
      <x:c r="B1395" s="3" t="str">
        <x:v>PERDAS</x:v>
      </x:c>
      <x:c r="C1395" s="3" t="str">
        <x:v>PERDAS</x:v>
      </x:c>
      <x:c r="D1395" s="3" t="str">
        <x:v>5082000277</x:v>
      </x:c>
      <x:c r="E1395" s="9" t="str">
        <x:v>INST RAM CONC/PLEX C VEIC SUST SMC</x:v>
      </x:c>
      <x:c r="F1395" s="3" t="str">
        <x:v>UNIDADE</x:v>
      </x:c>
      <x:c r="G1395" s="10" t="n">
        <x:v>0</x:v>
      </x:c>
      <x:c r="H1395" s="10" t="str">
        <x:f>IF(G1395="","",G1395/12)</x:f>
      </x:c>
      <x:c r="I1395" s="10" t="n">
        <x:v>55</x:v>
      </x:c>
      <x:c r="J1395" s="10" t="str">
        <x:f>IF(H1395="","",I1395-H1395)</x:f>
      </x:c>
      <x:c r="K1395" s="11" t="str">
        <x:f>IF(H1395&gt;0,I1395/H1395,"")</x:f>
      </x:c>
      <x:c r="L1395" s="12" t="n">
        <x:v>0</x:v>
      </x:c>
      <x:c r="M1395" s="12" t="n">
        <x:v>6279.9</x:v>
      </x:c>
      <x:c r="N1395" s="12" t="n">
        <x:f>M1395-L1395</x:f>
        <x:v>6279.9</x:v>
      </x:c>
      <x:c r="O1395" s="3" t="str">
        <x:v>Anexo IX · fora do K</x:v>
      </x:c>
    </x:row>
    <x:row r="1396" ht="34" customHeight="1">
      <x:c r="A1396" s="3" t="str">
        <x:v>Julho</x:v>
      </x:c>
      <x:c r="B1396" s="3" t="str">
        <x:v>PERDAS</x:v>
      </x:c>
      <x:c r="C1396" s="3" t="str">
        <x:v>PERDAS</x:v>
      </x:c>
      <x:c r="D1396" s="3" t="str">
        <x:v>5080400007</x:v>
      </x:c>
      <x:c r="E1396" s="9" t="str">
        <x:v>SERV FISCALIZACAO INSPECAO EQ MF STC</x:v>
      </x:c>
      <x:c r="F1396" s="3" t="str">
        <x:v>HORA</x:v>
      </x:c>
      <x:c r="G1396" s="10" t="n">
        <x:v>0</x:v>
      </x:c>
      <x:c r="H1396" s="10" t="str">
        <x:f>IF(G1396="","",G1396/12)</x:f>
      </x:c>
      <x:c r="I1396" s="10" t="n">
        <x:v>27</x:v>
      </x:c>
      <x:c r="J1396" s="10" t="str">
        <x:f>IF(H1396="","",I1396-H1396)</x:f>
      </x:c>
      <x:c r="K1396" s="11" t="str">
        <x:f>IF(H1396&gt;0,I1396/H1396,"")</x:f>
      </x:c>
      <x:c r="L1396" s="12" t="n">
        <x:v>0</x:v>
      </x:c>
      <x:c r="M1396" s="12" t="n">
        <x:v>5251.77</x:v>
      </x:c>
      <x:c r="N1396" s="12" t="n">
        <x:f>M1396-L1396</x:f>
        <x:v>5251.77</x:v>
      </x:c>
      <x:c r="O1396" s="3" t="str">
        <x:v>Anexo IX · fora do K</x:v>
      </x:c>
    </x:row>
    <x:row r="1397" ht="34" customHeight="1">
      <x:c r="A1397" s="3" t="str">
        <x:v>Julho</x:v>
      </x:c>
      <x:c r="B1397" s="3" t="str">
        <x:v>PERDAS</x:v>
      </x:c>
      <x:c r="C1397" s="3" t="str">
        <x:v>PERDAS</x:v>
      </x:c>
      <x:c r="D1397" s="3" t="str">
        <x:v>5082000278</x:v>
      </x:c>
      <x:c r="E1397" s="9" t="str">
        <x:v>RET RAM CONC/PLEX C VEIC SUST SMC</x:v>
      </x:c>
      <x:c r="F1397" s="3" t="str">
        <x:v>UNIDADE</x:v>
      </x:c>
      <x:c r="G1397" s="10" t="n">
        <x:v>0</x:v>
      </x:c>
      <x:c r="H1397" s="10" t="str">
        <x:f>IF(G1397="","",G1397/12)</x:f>
      </x:c>
      <x:c r="I1397" s="10" t="n">
        <x:v>55</x:v>
      </x:c>
      <x:c r="J1397" s="10" t="str">
        <x:f>IF(H1397="","",I1397-H1397)</x:f>
      </x:c>
      <x:c r="K1397" s="11" t="str">
        <x:f>IF(H1397&gt;0,I1397/H1397,"")</x:f>
      </x:c>
      <x:c r="L1397" s="12" t="n">
        <x:v>0</x:v>
      </x:c>
      <x:c r="M1397" s="12" t="n">
        <x:v>4965.95</x:v>
      </x:c>
      <x:c r="N1397" s="12" t="n">
        <x:f>M1397-L1397</x:f>
        <x:v>4965.95</x:v>
      </x:c>
      <x:c r="O1397" s="3" t="str">
        <x:v>Anexo IX · fora do K</x:v>
      </x:c>
    </x:row>
    <x:row r="1398" ht="34" customHeight="1">
      <x:c r="A1398" s="3" t="str">
        <x:v>Julho</x:v>
      </x:c>
      <x:c r="B1398" s="3" t="str">
        <x:v>PERDAS</x:v>
      </x:c>
      <x:c r="C1398" s="3" t="str">
        <x:v>PERDAS</x:v>
      </x:c>
      <x:c r="D1398" s="3" t="str">
        <x:v>5015021017</x:v>
      </x:c>
      <x:c r="E1398" s="9" t="str">
        <x:v>RET MEDIDOR CONCENTR C/ TLI SUST SMC</x:v>
      </x:c>
      <x:c r="F1398" s="3" t="str">
        <x:v>UNIDADE</x:v>
      </x:c>
      <x:c r="G1398" s="10" t="n">
        <x:v>0</x:v>
      </x:c>
      <x:c r="H1398" s="10" t="str">
        <x:f>IF(G1398="","",G1398/12)</x:f>
      </x:c>
      <x:c r="I1398" s="10" t="n">
        <x:v>53</x:v>
      </x:c>
      <x:c r="J1398" s="10" t="str">
        <x:f>IF(H1398="","",I1398-H1398)</x:f>
      </x:c>
      <x:c r="K1398" s="11" t="str">
        <x:f>IF(H1398&gt;0,I1398/H1398,"")</x:f>
      </x:c>
      <x:c r="L1398" s="12" t="n">
        <x:v>0</x:v>
      </x:c>
      <x:c r="M1398" s="12" t="n">
        <x:v>4457.3</x:v>
      </x:c>
      <x:c r="N1398" s="12" t="n">
        <x:f>M1398-L1398</x:f>
        <x:v>4457.3</x:v>
      </x:c>
      <x:c r="O1398" s="3" t="str">
        <x:v>Anexo IX · fora do K</x:v>
      </x:c>
    </x:row>
    <x:row r="1399" ht="34" customHeight="1">
      <x:c r="A1399" s="3" t="str">
        <x:v>Julho</x:v>
      </x:c>
      <x:c r="B1399" s="3" t="str">
        <x:v>PERDAS</x:v>
      </x:c>
      <x:c r="C1399" s="3" t="str">
        <x:v>PERDAS</x:v>
      </x:c>
      <x:c r="D1399" s="3" t="str">
        <x:v>5082000279</x:v>
      </x:c>
      <x:c r="E1399" s="9" t="str">
        <x:v>INST TERMINAL LEITURA TLI SUST SMC</x:v>
      </x:c>
      <x:c r="F1399" s="3" t="str">
        <x:v>UNIDADE</x:v>
      </x:c>
      <x:c r="G1399" s="10" t="n">
        <x:v>0</x:v>
      </x:c>
      <x:c r="H1399" s="10" t="str">
        <x:f>IF(G1399="","",G1399/12)</x:f>
      </x:c>
      <x:c r="I1399" s="10" t="n">
        <x:v>55</x:v>
      </x:c>
      <x:c r="J1399" s="10" t="str">
        <x:f>IF(H1399="","",I1399-H1399)</x:f>
      </x:c>
      <x:c r="K1399" s="11" t="str">
        <x:f>IF(H1399&gt;0,I1399/H1399,"")</x:f>
      </x:c>
      <x:c r="L1399" s="12" t="n">
        <x:v>0</x:v>
      </x:c>
      <x:c r="M1399" s="12" t="n">
        <x:v>3797.2</x:v>
      </x:c>
      <x:c r="N1399" s="12" t="n">
        <x:f>M1399-L1399</x:f>
        <x:v>3797.2</x:v>
      </x:c>
      <x:c r="O1399" s="3" t="str">
        <x:v>Anexo IX · fora do K</x:v>
      </x:c>
    </x:row>
    <x:row r="1400" ht="34" customHeight="1">
      <x:c r="A1400" s="3" t="str">
        <x:v>Julho</x:v>
      </x:c>
      <x:c r="B1400" s="3" t="str">
        <x:v>PERDAS</x:v>
      </x:c>
      <x:c r="C1400" s="3" t="str">
        <x:v>PERDAS</x:v>
      </x:c>
      <x:c r="D1400" s="3" t="str">
        <x:v>5082000259</x:v>
      </x:c>
      <x:c r="E1400" s="9" t="str">
        <x:v>INST MED FISCAL TOTALIZ TD S/ LEV MF STC</x:v>
      </x:c>
      <x:c r="F1400" s="3" t="str">
        <x:v>UNIDADE</x:v>
      </x:c>
      <x:c r="G1400" s="10" t="n">
        <x:v>0</x:v>
      </x:c>
      <x:c r="H1400" s="10" t="str">
        <x:f>IF(G1400="","",G1400/12)</x:f>
      </x:c>
      <x:c r="I1400" s="10" t="n">
        <x:v>14</x:v>
      </x:c>
      <x:c r="J1400" s="10" t="str">
        <x:f>IF(H1400="","",I1400-H1400)</x:f>
      </x:c>
      <x:c r="K1400" s="11" t="str">
        <x:f>IF(H1400&gt;0,I1400/H1400,"")</x:f>
      </x:c>
      <x:c r="L1400" s="12" t="n">
        <x:v>0</x:v>
      </x:c>
      <x:c r="M1400" s="12" t="n">
        <x:v>2614.22</x:v>
      </x:c>
      <x:c r="N1400" s="12" t="n">
        <x:f>M1400-L1400</x:f>
        <x:v>2614.22</x:v>
      </x:c>
      <x:c r="O1400" s="3" t="str">
        <x:v>Anexo IX · fora do K</x:v>
      </x:c>
    </x:row>
    <x:row r="1401" ht="34" customHeight="1">
      <x:c r="A1401" s="3" t="str">
        <x:v>Julho</x:v>
      </x:c>
      <x:c r="B1401" s="3" t="str">
        <x:v>PERDAS</x:v>
      </x:c>
      <x:c r="C1401" s="3" t="str">
        <x:v>PERDAS</x:v>
      </x:c>
      <x:c r="D1401" s="3" t="str">
        <x:v>5082000280</x:v>
      </x:c>
      <x:c r="E1401" s="9" t="str">
        <x:v>RET TERMINAL LEITURA TLI SUST SMC</x:v>
      </x:c>
      <x:c r="F1401" s="3" t="str">
        <x:v>UNIDADE</x:v>
      </x:c>
      <x:c r="G1401" s="10" t="n">
        <x:v>0</x:v>
      </x:c>
      <x:c r="H1401" s="10" t="str">
        <x:f>IF(G1401="","",G1401/12)</x:f>
      </x:c>
      <x:c r="I1401" s="10" t="n">
        <x:v>53</x:v>
      </x:c>
      <x:c r="J1401" s="10" t="str">
        <x:f>IF(H1401="","",I1401-H1401)</x:f>
      </x:c>
      <x:c r="K1401" s="11" t="str">
        <x:f>IF(H1401&gt;0,I1401/H1401,"")</x:f>
      </x:c>
      <x:c r="L1401" s="12" t="n">
        <x:v>0</x:v>
      </x:c>
      <x:c r="M1401" s="12" t="n">
        <x:v>2110.99</x:v>
      </x:c>
      <x:c r="N1401" s="12" t="n">
        <x:f>M1401-L1401</x:f>
        <x:v>2110.99</x:v>
      </x:c>
      <x:c r="O1401" s="3" t="str">
        <x:v>Anexo IX · fora do K</x:v>
      </x:c>
    </x:row>
    <x:row r="1402" ht="34" customHeight="1">
      <x:c r="A1402" s="3" t="str">
        <x:v>Julho</x:v>
      </x:c>
      <x:c r="B1402" s="3" t="str">
        <x:v>PERDAS</x:v>
      </x:c>
      <x:c r="C1402" s="3" t="str">
        <x:v>PERDAS</x:v>
      </x:c>
      <x:c r="D1402" s="3" t="str">
        <x:v>5083000150</x:v>
      </x:c>
      <x:c r="E1402" s="9" t="str">
        <x:v>INST CONCENTR-CS PRI/SEC INDIV SMC LM</x:v>
      </x:c>
      <x:c r="F1402" s="3" t="str">
        <x:v>UNIDADE</x:v>
      </x:c>
      <x:c r="G1402" s="10" t="n">
        <x:v>0</x:v>
      </x:c>
      <x:c r="H1402" s="10" t="str">
        <x:f>IF(G1402="","",G1402/12)</x:f>
      </x:c>
      <x:c r="I1402" s="10" t="n">
        <x:v>0</x:v>
      </x:c>
      <x:c r="J1402" s="10" t="str">
        <x:f>IF(H1402="","",I1402-H1402)</x:f>
      </x:c>
      <x:c r="K1402" s="11" t="str">
        <x:f>IF(H1402&gt;0,I1402/H1402,"")</x:f>
      </x:c>
      <x:c r="L1402" s="12" t="n">
        <x:v>0</x:v>
      </x:c>
      <x:c r="M1402" s="12" t="n">
        <x:v>0</x:v>
      </x:c>
      <x:c r="N1402" s="12" t="n">
        <x:f>M1402-L1402</x:f>
        <x:v>0</x:v>
      </x:c>
      <x:c r="O1402" s="3" t="str">
        <x:v>Anexo IX · fora do K</x:v>
      </x:c>
    </x:row>
    <x:row r="1403" ht="34" customHeight="1">
      <x:c r="A1403" s="3" t="str">
        <x:v>Julho</x:v>
      </x:c>
      <x:c r="B1403" s="3" t="str">
        <x:v>PERDAS</x:v>
      </x:c>
      <x:c r="C1403" s="3" t="str">
        <x:v>PERDAS</x:v>
      </x:c>
      <x:c r="D1403" s="3" t="str">
        <x:v>5083000151</x:v>
      </x:c>
      <x:c r="E1403" s="9" t="str">
        <x:v>RET CONCENTR-CS PRI/SEC INDIV SMC LM</x:v>
      </x:c>
      <x:c r="F1403" s="3" t="str">
        <x:v>UNIDADE</x:v>
      </x:c>
      <x:c r="G1403" s="10" t="n">
        <x:v>0</x:v>
      </x:c>
      <x:c r="H1403" s="10" t="str">
        <x:f>IF(G1403="","",G1403/12)</x:f>
      </x:c>
      <x:c r="I1403" s="10" t="n">
        <x:v>0</x:v>
      </x:c>
      <x:c r="J1403" s="10" t="str">
        <x:f>IF(H1403="","",I1403-H1403)</x:f>
      </x:c>
      <x:c r="K1403" s="11" t="str">
        <x:f>IF(H1403&gt;0,I1403/H1403,"")</x:f>
      </x:c>
      <x:c r="L1403" s="12" t="n">
        <x:v>0</x:v>
      </x:c>
      <x:c r="M1403" s="12" t="n">
        <x:v>0</x:v>
      </x:c>
      <x:c r="N1403" s="12" t="n">
        <x:f>M1403-L1403</x:f>
        <x:v>0</x:v>
      </x:c>
      <x:c r="O1403" s="3" t="str">
        <x:v>Anexo IX · fora do K</x:v>
      </x:c>
    </x:row>
    <x:row r="1404" ht="34" customHeight="1">
      <x:c r="A1404" s="3" t="str">
        <x:v>Julho</x:v>
      </x:c>
      <x:c r="B1404" s="3" t="str">
        <x:v>PERDAS</x:v>
      </x:c>
      <x:c r="C1404" s="3" t="str">
        <x:v>PERDAS</x:v>
      </x:c>
      <x:c r="D1404" s="3" t="str">
        <x:v>5025300390</x:v>
      </x:c>
      <x:c r="E1404" s="9" t="str">
        <x:v>INST BLINDAGEM NA BT NOVO SUST SMC</x:v>
      </x:c>
      <x:c r="F1404" s="3" t="str">
        <x:v>UNIDADE</x:v>
      </x:c>
      <x:c r="G1404" s="10" t="n">
        <x:v>0</x:v>
      </x:c>
      <x:c r="H1404" s="10" t="str">
        <x:f>IF(G1404="","",G1404/12)</x:f>
      </x:c>
      <x:c r="I1404" s="10" t="n">
        <x:v>0</x:v>
      </x:c>
      <x:c r="J1404" s="10" t="str">
        <x:f>IF(H1404="","",I1404-H1404)</x:f>
      </x:c>
      <x:c r="K1404" s="11" t="str">
        <x:f>IF(H1404&gt;0,I1404/H1404,"")</x:f>
      </x:c>
      <x:c r="L1404" s="12" t="n">
        <x:v>0</x:v>
      </x:c>
      <x:c r="M1404" s="12" t="n">
        <x:v>0</x:v>
      </x:c>
      <x:c r="N1404" s="12" t="n">
        <x:f>M1404-L1404</x:f>
        <x:v>0</x:v>
      </x:c>
      <x:c r="O1404" s="3" t="str">
        <x:v>Anexo IX · fora do K</x:v>
      </x:c>
    </x:row>
    <x:row r="1405" ht="34" customHeight="1">
      <x:c r="A1405" s="3" t="str">
        <x:v>Julho</x:v>
      </x:c>
      <x:c r="B1405" s="3" t="str">
        <x:v>PERDAS</x:v>
      </x:c>
      <x:c r="C1405" s="3" t="str">
        <x:v>PERDAS</x:v>
      </x:c>
      <x:c r="D1405" s="3" t="str">
        <x:v>5025300391</x:v>
      </x:c>
      <x:c r="E1405" s="9" t="str">
        <x:v>RET BLINDAGEM NA BT NOVO SUST SMC</x:v>
      </x:c>
      <x:c r="F1405" s="3" t="str">
        <x:v>UNIDADE</x:v>
      </x:c>
      <x:c r="G1405" s="10" t="n">
        <x:v>0</x:v>
      </x:c>
      <x:c r="H1405" s="10" t="str">
        <x:f>IF(G1405="","",G1405/12)</x:f>
      </x:c>
      <x:c r="I1405" s="10" t="n">
        <x:v>0</x:v>
      </x:c>
      <x:c r="J1405" s="10" t="str">
        <x:f>IF(H1405="","",I1405-H1405)</x:f>
      </x:c>
      <x:c r="K1405" s="11" t="str">
        <x:f>IF(H1405&gt;0,I1405/H1405,"")</x:f>
      </x:c>
      <x:c r="L1405" s="12" t="n">
        <x:v>0</x:v>
      </x:c>
      <x:c r="M1405" s="12" t="n">
        <x:v>0</x:v>
      </x:c>
      <x:c r="N1405" s="12" t="n">
        <x:f>M1405-L1405</x:f>
        <x:v>0</x:v>
      </x:c>
      <x:c r="O1405" s="3" t="str">
        <x:v>Anexo IX · fora do K</x:v>
      </x:c>
    </x:row>
    <x:row r="1406" ht="34" customHeight="1">
      <x:c r="A1406" s="3" t="str">
        <x:v>Julho</x:v>
      </x:c>
      <x:c r="B1406" s="3" t="str">
        <x:v>PERDAS</x:v>
      </x:c>
      <x:c r="C1406" s="3" t="str">
        <x:v>PERDAS</x:v>
      </x:c>
      <x:c r="D1406" s="3" t="str">
        <x:v>5022200056</x:v>
      </x:c>
      <x:c r="E1406" s="9" t="str">
        <x:v>INST ATERRAMENT CONCENTR 1HASTE SUST SMC</x:v>
      </x:c>
      <x:c r="F1406" s="3" t="str">
        <x:v>UNIDADE</x:v>
      </x:c>
      <x:c r="G1406" s="10" t="n">
        <x:v>0</x:v>
      </x:c>
      <x:c r="H1406" s="10" t="str">
        <x:f>IF(G1406="","",G1406/12)</x:f>
      </x:c>
      <x:c r="I1406" s="10" t="n">
        <x:v>0</x:v>
      </x:c>
      <x:c r="J1406" s="10" t="str">
        <x:f>IF(H1406="","",I1406-H1406)</x:f>
      </x:c>
      <x:c r="K1406" s="11" t="str">
        <x:f>IF(H1406&gt;0,I1406/H1406,"")</x:f>
      </x:c>
      <x:c r="L1406" s="12" t="n">
        <x:v>0</x:v>
      </x:c>
      <x:c r="M1406" s="12" t="n">
        <x:v>0</x:v>
      </x:c>
      <x:c r="N1406" s="12" t="n">
        <x:f>M1406-L1406</x:f>
        <x:v>0</x:v>
      </x:c>
      <x:c r="O1406" s="3" t="str">
        <x:v>Anexo IX · fora do K</x:v>
      </x:c>
    </x:row>
    <x:row r="1407" ht="34" customHeight="1">
      <x:c r="A1407" s="3" t="str">
        <x:v>Julho</x:v>
      </x:c>
      <x:c r="B1407" s="3" t="str">
        <x:v>PERDAS</x:v>
      </x:c>
      <x:c r="C1407" s="3" t="str">
        <x:v>PERDAS</x:v>
      </x:c>
      <x:c r="D1407" s="3" t="str">
        <x:v>5082000281</x:v>
      </x:c>
      <x:c r="E1407" s="9" t="str">
        <x:v>INST MEDIDOR ELETRONICO SUST SMC</x:v>
      </x:c>
      <x:c r="F1407" s="3" t="str">
        <x:v>UNIDADE</x:v>
      </x:c>
      <x:c r="G1407" s="10" t="n">
        <x:v>0</x:v>
      </x:c>
      <x:c r="H1407" s="10" t="str">
        <x:f>IF(G1407="","",G1407/12)</x:f>
      </x:c>
      <x:c r="I1407" s="10" t="n">
        <x:v>0</x:v>
      </x:c>
      <x:c r="J1407" s="10" t="str">
        <x:f>IF(H1407="","",I1407-H1407)</x:f>
      </x:c>
      <x:c r="K1407" s="11" t="str">
        <x:f>IF(H1407&gt;0,I1407/H1407,"")</x:f>
      </x:c>
      <x:c r="L1407" s="12" t="n">
        <x:v>0</x:v>
      </x:c>
      <x:c r="M1407" s="12" t="n">
        <x:v>0</x:v>
      </x:c>
      <x:c r="N1407" s="12" t="n">
        <x:f>M1407-L1407</x:f>
        <x:v>0</x:v>
      </x:c>
      <x:c r="O1407" s="3" t="str">
        <x:v>Anexo IX · fora do K</x:v>
      </x:c>
    </x:row>
    <x:row r="1408" ht="34" customHeight="1">
      <x:c r="A1408" s="3" t="str">
        <x:v>Julho</x:v>
      </x:c>
      <x:c r="B1408" s="3" t="str">
        <x:v>PERDAS</x:v>
      </x:c>
      <x:c r="C1408" s="3" t="str">
        <x:v>PERDAS</x:v>
      </x:c>
      <x:c r="D1408" s="3" t="str">
        <x:v>5082000282</x:v>
      </x:c>
      <x:c r="E1408" s="9" t="str">
        <x:v>RET MEDIDOR ELETRONICO SUST SMC</x:v>
      </x:c>
      <x:c r="F1408" s="3" t="str">
        <x:v>UNIDADE</x:v>
      </x:c>
      <x:c r="G1408" s="10" t="n">
        <x:v>0</x:v>
      </x:c>
      <x:c r="H1408" s="10" t="str">
        <x:f>IF(G1408="","",G1408/12)</x:f>
      </x:c>
      <x:c r="I1408" s="10" t="n">
        <x:v>0</x:v>
      </x:c>
      <x:c r="J1408" s="10" t="str">
        <x:f>IF(H1408="","",I1408-H1408)</x:f>
      </x:c>
      <x:c r="K1408" s="11" t="str">
        <x:f>IF(H1408&gt;0,I1408/H1408,"")</x:f>
      </x:c>
      <x:c r="L1408" s="12" t="n">
        <x:v>0</x:v>
      </x:c>
      <x:c r="M1408" s="12" t="n">
        <x:v>0</x:v>
      </x:c>
      <x:c r="N1408" s="12" t="n">
        <x:f>M1408-L1408</x:f>
        <x:v>0</x:v>
      </x:c>
      <x:c r="O1408" s="3" t="str">
        <x:v>Anexo IX · fora do K</x:v>
      </x:c>
    </x:row>
    <x:row r="1409" ht="34" customHeight="1">
      <x:c r="A1409" s="3" t="str">
        <x:v>Julho</x:v>
      </x:c>
      <x:c r="B1409" s="3" t="str">
        <x:v>PERDAS</x:v>
      </x:c>
      <x:c r="C1409" s="3" t="str">
        <x:v>PERDAS</x:v>
      </x:c>
      <x:c r="D1409" s="3" t="str">
        <x:v>5082000283</x:v>
      </x:c>
      <x:c r="E1409" s="9" t="str">
        <x:v>INST CAIXA MEDICAO 200A POSTE SUST SMC</x:v>
      </x:c>
      <x:c r="F1409" s="3" t="str">
        <x:v>UNIDADE</x:v>
      </x:c>
      <x:c r="G1409" s="10" t="n">
        <x:v>0</x:v>
      </x:c>
      <x:c r="H1409" s="10" t="str">
        <x:f>IF(G1409="","",G1409/12)</x:f>
      </x:c>
      <x:c r="I1409" s="10" t="n">
        <x:v>0</x:v>
      </x:c>
      <x:c r="J1409" s="10" t="str">
        <x:f>IF(H1409="","",I1409-H1409)</x:f>
      </x:c>
      <x:c r="K1409" s="11" t="str">
        <x:f>IF(H1409&gt;0,I1409/H1409,"")</x:f>
      </x:c>
      <x:c r="L1409" s="12" t="n">
        <x:v>0</x:v>
      </x:c>
      <x:c r="M1409" s="12" t="n">
        <x:v>0</x:v>
      </x:c>
      <x:c r="N1409" s="12" t="n">
        <x:f>M1409-L1409</x:f>
        <x:v>0</x:v>
      </x:c>
      <x:c r="O1409" s="3" t="str">
        <x:v>Anexo IX · fora do K</x:v>
      </x:c>
    </x:row>
    <x:row r="1410" ht="34" customHeight="1">
      <x:c r="A1410" s="3" t="str">
        <x:v>Julho</x:v>
      </x:c>
      <x:c r="B1410" s="3" t="str">
        <x:v>PERDAS</x:v>
      </x:c>
      <x:c r="C1410" s="3" t="str">
        <x:v>PERDAS</x:v>
      </x:c>
      <x:c r="D1410" s="3" t="str">
        <x:v>5083000168</x:v>
      </x:c>
      <x:c r="E1410" s="9" t="str">
        <x:v>INST SUPORTE/PROLONG CONCENTRADOR SMC LM</x:v>
      </x:c>
      <x:c r="F1410" s="3" t="str">
        <x:v>UNIDADE</x:v>
      </x:c>
      <x:c r="G1410" s="10" t="n">
        <x:v>0</x:v>
      </x:c>
      <x:c r="H1410" s="10" t="str">
        <x:f>IF(G1410="","",G1410/12)</x:f>
      </x:c>
      <x:c r="I1410" s="10" t="n">
        <x:v>0</x:v>
      </x:c>
      <x:c r="J1410" s="10" t="str">
        <x:f>IF(H1410="","",I1410-H1410)</x:f>
      </x:c>
      <x:c r="K1410" s="11" t="str">
        <x:f>IF(H1410&gt;0,I1410/H1410,"")</x:f>
      </x:c>
      <x:c r="L1410" s="12" t="n">
        <x:v>0</x:v>
      </x:c>
      <x:c r="M1410" s="12" t="n">
        <x:v>0</x:v>
      </x:c>
      <x:c r="N1410" s="12" t="n">
        <x:f>M1410-L1410</x:f>
        <x:v>0</x:v>
      </x:c>
      <x:c r="O1410" s="3" t="str">
        <x:v>Anexo IX · fora do K</x:v>
      </x:c>
    </x:row>
    <x:row r="1411" ht="34" customHeight="1">
      <x:c r="A1411" s="3" t="str">
        <x:v>Julho</x:v>
      </x:c>
      <x:c r="B1411" s="3" t="str">
        <x:v>PERDAS</x:v>
      </x:c>
      <x:c r="C1411" s="3" t="str">
        <x:v>PERDAS</x:v>
      </x:c>
      <x:c r="D1411" s="3" t="str">
        <x:v>5083000169</x:v>
      </x:c>
      <x:c r="E1411" s="9" t="str">
        <x:v>RET SUPORTE/PROLONG CONCENTRADOR SMC LM</x:v>
      </x:c>
      <x:c r="F1411" s="3" t="str">
        <x:v>UNIDADE</x:v>
      </x:c>
      <x:c r="G1411" s="10" t="n">
        <x:v>0</x:v>
      </x:c>
      <x:c r="H1411" s="10" t="str">
        <x:f>IF(G1411="","",G1411/12)</x:f>
      </x:c>
      <x:c r="I1411" s="10" t="n">
        <x:v>0</x:v>
      </x:c>
      <x:c r="J1411" s="10" t="str">
        <x:f>IF(H1411="","",I1411-H1411)</x:f>
      </x:c>
      <x:c r="K1411" s="11" t="str">
        <x:f>IF(H1411&gt;0,I1411/H1411,"")</x:f>
      </x:c>
      <x:c r="L1411" s="12" t="n">
        <x:v>0</x:v>
      </x:c>
      <x:c r="M1411" s="12" t="n">
        <x:v>0</x:v>
      </x:c>
      <x:c r="N1411" s="12" t="n">
        <x:f>M1411-L1411</x:f>
        <x:v>0</x:v>
      </x:c>
      <x:c r="O1411" s="3" t="str">
        <x:v>Anexo IX · fora do K</x:v>
      </x:c>
    </x:row>
    <x:row r="1412" ht="34" customHeight="1">
      <x:c r="A1412" s="3" t="str">
        <x:v>Julho</x:v>
      </x:c>
      <x:c r="B1412" s="3" t="str">
        <x:v>PERDAS</x:v>
      </x:c>
      <x:c r="C1412" s="3" t="str">
        <x:v>PERDAS</x:v>
      </x:c>
      <x:c r="D1412" s="3" t="str">
        <x:v>5083000061</x:v>
      </x:c>
      <x:c r="E1412" s="9" t="str">
        <x:v>INST ROTEADOR/COLETOR COMUNICACAO SMC LM</x:v>
      </x:c>
      <x:c r="F1412" s="3" t="str">
        <x:v>UNIDADE</x:v>
      </x:c>
      <x:c r="G1412" s="10" t="n">
        <x:v>0</x:v>
      </x:c>
      <x:c r="H1412" s="10" t="str">
        <x:f>IF(G1412="","",G1412/12)</x:f>
      </x:c>
      <x:c r="I1412" s="10" t="n">
        <x:v>0</x:v>
      </x:c>
      <x:c r="J1412" s="10" t="str">
        <x:f>IF(H1412="","",I1412-H1412)</x:f>
      </x:c>
      <x:c r="K1412" s="11" t="str">
        <x:f>IF(H1412&gt;0,I1412/H1412,"")</x:f>
      </x:c>
      <x:c r="L1412" s="12" t="n">
        <x:v>0</x:v>
      </x:c>
      <x:c r="M1412" s="12" t="n">
        <x:v>0</x:v>
      </x:c>
      <x:c r="N1412" s="12" t="n">
        <x:f>M1412-L1412</x:f>
        <x:v>0</x:v>
      </x:c>
      <x:c r="O1412" s="3" t="str">
        <x:v>Anexo IX · fora do K</x:v>
      </x:c>
    </x:row>
    <x:row r="1413" ht="34" customHeight="1">
      <x:c r="A1413" s="3" t="str">
        <x:v>Julho</x:v>
      </x:c>
      <x:c r="B1413" s="3" t="str">
        <x:v>PERDAS</x:v>
      </x:c>
      <x:c r="C1413" s="3" t="str">
        <x:v>PERDAS</x:v>
      </x:c>
      <x:c r="D1413" s="3" t="str">
        <x:v>5083000062</x:v>
      </x:c>
      <x:c r="E1413" s="9" t="str">
        <x:v>RET ROTEADOR/COLETOR COMUNICACAO SMC LM</x:v>
      </x:c>
      <x:c r="F1413" s="3" t="str">
        <x:v>UNIDADE</x:v>
      </x:c>
      <x:c r="G1413" s="10" t="n">
        <x:v>0</x:v>
      </x:c>
      <x:c r="H1413" s="10" t="str">
        <x:f>IF(G1413="","",G1413/12)</x:f>
      </x:c>
      <x:c r="I1413" s="10" t="n">
        <x:v>0</x:v>
      </x:c>
      <x:c r="J1413" s="10" t="str">
        <x:f>IF(H1413="","",I1413-H1413)</x:f>
      </x:c>
      <x:c r="K1413" s="11" t="str">
        <x:f>IF(H1413&gt;0,I1413/H1413,"")</x:f>
      </x:c>
      <x:c r="L1413" s="12" t="n">
        <x:v>0</x:v>
      </x:c>
      <x:c r="M1413" s="12" t="n">
        <x:v>0</x:v>
      </x:c>
      <x:c r="N1413" s="12" t="n">
        <x:f>M1413-L1413</x:f>
        <x:v>0</x:v>
      </x:c>
      <x:c r="O1413" s="3" t="str">
        <x:v>Anexo IX · fora do K</x:v>
      </x:c>
    </x:row>
    <x:row r="1414" ht="34" customHeight="1">
      <x:c r="A1414" s="3" t="str">
        <x:v>Julho</x:v>
      </x:c>
      <x:c r="B1414" s="3" t="str">
        <x:v>PERDAS</x:v>
      </x:c>
      <x:c r="C1414" s="3" t="str">
        <x:v>PERDAS</x:v>
      </x:c>
      <x:c r="D1414" s="3" t="str">
        <x:v>5080300158</x:v>
      </x:c>
      <x:c r="E1414" s="9" t="str">
        <x:v>INST MODEM TELEMED SMC LM</x:v>
      </x:c>
      <x:c r="F1414" s="3" t="str">
        <x:v>UNIDADE</x:v>
      </x:c>
      <x:c r="G1414" s="10" t="n">
        <x:v>0</x:v>
      </x:c>
      <x:c r="H1414" s="10" t="str">
        <x:f>IF(G1414="","",G1414/12)</x:f>
      </x:c>
      <x:c r="I1414" s="10" t="n">
        <x:v>0</x:v>
      </x:c>
      <x:c r="J1414" s="10" t="str">
        <x:f>IF(H1414="","",I1414-H1414)</x:f>
      </x:c>
      <x:c r="K1414" s="11" t="str">
        <x:f>IF(H1414&gt;0,I1414/H1414,"")</x:f>
      </x:c>
      <x:c r="L1414" s="12" t="n">
        <x:v>0</x:v>
      </x:c>
      <x:c r="M1414" s="12" t="n">
        <x:v>0</x:v>
      </x:c>
      <x:c r="N1414" s="12" t="n">
        <x:f>M1414-L1414</x:f>
        <x:v>0</x:v>
      </x:c>
      <x:c r="O1414" s="3" t="str">
        <x:v>Anexo IX · fora do K</x:v>
      </x:c>
    </x:row>
    <x:row r="1415" ht="34" customHeight="1">
      <x:c r="A1415" s="3" t="str">
        <x:v>Julho</x:v>
      </x:c>
      <x:c r="B1415" s="3" t="str">
        <x:v>PERDAS</x:v>
      </x:c>
      <x:c r="C1415" s="3" t="str">
        <x:v>PERDAS</x:v>
      </x:c>
      <x:c r="D1415" s="3" t="str">
        <x:v>5080000085</x:v>
      </x:c>
      <x:c r="E1415" s="9" t="str">
        <x:v>RET MODEM TELEMED SMC LM</x:v>
      </x:c>
      <x:c r="F1415" s="3" t="str">
        <x:v>UNIDADE</x:v>
      </x:c>
      <x:c r="G1415" s="10" t="n">
        <x:v>0</x:v>
      </x:c>
      <x:c r="H1415" s="10" t="str">
        <x:f>IF(G1415="","",G1415/12)</x:f>
      </x:c>
      <x:c r="I1415" s="10" t="n">
        <x:v>0</x:v>
      </x:c>
      <x:c r="J1415" s="10" t="str">
        <x:f>IF(H1415="","",I1415-H1415)</x:f>
      </x:c>
      <x:c r="K1415" s="11" t="str">
        <x:f>IF(H1415&gt;0,I1415/H1415,"")</x:f>
      </x:c>
      <x:c r="L1415" s="12" t="n">
        <x:v>0</x:v>
      </x:c>
      <x:c r="M1415" s="12" t="n">
        <x:v>0</x:v>
      </x:c>
      <x:c r="N1415" s="12" t="n">
        <x:f>M1415-L1415</x:f>
        <x:v>0</x:v>
      </x:c>
      <x:c r="O1415" s="3" t="str">
        <x:v>Anexo IX · fora do K</x:v>
      </x:c>
    </x:row>
    <x:row r="1416" ht="34" customHeight="1">
      <x:c r="A1416" s="3" t="str">
        <x:v>Julho</x:v>
      </x:c>
      <x:c r="B1416" s="3" t="str">
        <x:v>PERDAS</x:v>
      </x:c>
      <x:c r="C1416" s="3" t="str">
        <x:v>PERDAS</x:v>
      </x:c>
      <x:c r="D1416" s="3" t="str">
        <x:v>5080300159</x:v>
      </x:c>
      <x:c r="E1416" s="9" t="str">
        <x:v>INST RADIO TELEMED SMC LM</x:v>
      </x:c>
      <x:c r="F1416" s="3" t="str">
        <x:v>UNIDADE</x:v>
      </x:c>
      <x:c r="G1416" s="10" t="n">
        <x:v>0</x:v>
      </x:c>
      <x:c r="H1416" s="10" t="str">
        <x:f>IF(G1416="","",G1416/12)</x:f>
      </x:c>
      <x:c r="I1416" s="10" t="n">
        <x:v>0</x:v>
      </x:c>
      <x:c r="J1416" s="10" t="str">
        <x:f>IF(H1416="","",I1416-H1416)</x:f>
      </x:c>
      <x:c r="K1416" s="11" t="str">
        <x:f>IF(H1416&gt;0,I1416/H1416,"")</x:f>
      </x:c>
      <x:c r="L1416" s="12" t="n">
        <x:v>0</x:v>
      </x:c>
      <x:c r="M1416" s="12" t="n">
        <x:v>0</x:v>
      </x:c>
      <x:c r="N1416" s="12" t="n">
        <x:f>M1416-L1416</x:f>
        <x:v>0</x:v>
      </x:c>
      <x:c r="O1416" s="3" t="str">
        <x:v>Anexo IX · fora do K</x:v>
      </x:c>
    </x:row>
    <x:row r="1417" ht="34" customHeight="1">
      <x:c r="A1417" s="3" t="str">
        <x:v>Julho</x:v>
      </x:c>
      <x:c r="B1417" s="3" t="str">
        <x:v>PERDAS</x:v>
      </x:c>
      <x:c r="C1417" s="3" t="str">
        <x:v>PERDAS</x:v>
      </x:c>
      <x:c r="D1417" s="3" t="str">
        <x:v>5080300160</x:v>
      </x:c>
      <x:c r="E1417" s="9" t="str">
        <x:v>RET RADIO TELEMED SMC LM</x:v>
      </x:c>
      <x:c r="F1417" s="3" t="str">
        <x:v>UNIDADE</x:v>
      </x:c>
      <x:c r="G1417" s="10" t="n">
        <x:v>0</x:v>
      </x:c>
      <x:c r="H1417" s="10" t="str">
        <x:f>IF(G1417="","",G1417/12)</x:f>
      </x:c>
      <x:c r="I1417" s="10" t="n">
        <x:v>0</x:v>
      </x:c>
      <x:c r="J1417" s="10" t="str">
        <x:f>IF(H1417="","",I1417-H1417)</x:f>
      </x:c>
      <x:c r="K1417" s="11" t="str">
        <x:f>IF(H1417&gt;0,I1417/H1417,"")</x:f>
      </x:c>
      <x:c r="L1417" s="12" t="n">
        <x:v>0</x:v>
      </x:c>
      <x:c r="M1417" s="12" t="n">
        <x:v>0</x:v>
      </x:c>
      <x:c r="N1417" s="12" t="n">
        <x:f>M1417-L1417</x:f>
        <x:v>0</x:v>
      </x:c>
      <x:c r="O1417" s="3" t="str">
        <x:v>Anexo IX · fora do K</x:v>
      </x:c>
    </x:row>
    <x:row r="1418" ht="34" customHeight="1">
      <x:c r="A1418" s="3" t="str">
        <x:v>Julho</x:v>
      </x:c>
      <x:c r="B1418" s="3" t="str">
        <x:v>PERDAS</x:v>
      </x:c>
      <x:c r="C1418" s="3" t="str">
        <x:v>PERDAS</x:v>
      </x:c>
      <x:c r="D1418" s="3" t="str">
        <x:v>5080300161</x:v>
      </x:c>
      <x:c r="E1418" s="9" t="str">
        <x:v>INST CPU TELEMED SMC LM</x:v>
      </x:c>
      <x:c r="F1418" s="3" t="str">
        <x:v>UNIDADE</x:v>
      </x:c>
      <x:c r="G1418" s="10" t="n">
        <x:v>0</x:v>
      </x:c>
      <x:c r="H1418" s="10" t="str">
        <x:f>IF(G1418="","",G1418/12)</x:f>
      </x:c>
      <x:c r="I1418" s="10" t="n">
        <x:v>0</x:v>
      </x:c>
      <x:c r="J1418" s="10" t="str">
        <x:f>IF(H1418="","",I1418-H1418)</x:f>
      </x:c>
      <x:c r="K1418" s="11" t="str">
        <x:f>IF(H1418&gt;0,I1418/H1418,"")</x:f>
      </x:c>
      <x:c r="L1418" s="12" t="n">
        <x:v>0</x:v>
      </x:c>
      <x:c r="M1418" s="12" t="n">
        <x:v>0</x:v>
      </x:c>
      <x:c r="N1418" s="12" t="n">
        <x:f>M1418-L1418</x:f>
        <x:v>0</x:v>
      </x:c>
      <x:c r="O1418" s="3" t="str">
        <x:v>Anexo IX · fora do K</x:v>
      </x:c>
    </x:row>
    <x:row r="1419" ht="34" customHeight="1">
      <x:c r="A1419" s="3" t="str">
        <x:v>Julho</x:v>
      </x:c>
      <x:c r="B1419" s="3" t="str">
        <x:v>PERDAS</x:v>
      </x:c>
      <x:c r="C1419" s="3" t="str">
        <x:v>PERDAS</x:v>
      </x:c>
      <x:c r="D1419" s="3" t="str">
        <x:v>5080300162</x:v>
      </x:c>
      <x:c r="E1419" s="9" t="str">
        <x:v>RET CPU TELEMED SMC LM</x:v>
      </x:c>
      <x:c r="F1419" s="3" t="str">
        <x:v>UNIDADE</x:v>
      </x:c>
      <x:c r="G1419" s="10" t="n">
        <x:v>0</x:v>
      </x:c>
      <x:c r="H1419" s="10" t="str">
        <x:f>IF(G1419="","",G1419/12)</x:f>
      </x:c>
      <x:c r="I1419" s="10" t="n">
        <x:v>0</x:v>
      </x:c>
      <x:c r="J1419" s="10" t="str">
        <x:f>IF(H1419="","",I1419-H1419)</x:f>
      </x:c>
      <x:c r="K1419" s="11" t="str">
        <x:f>IF(H1419&gt;0,I1419/H1419,"")</x:f>
      </x:c>
      <x:c r="L1419" s="12" t="n">
        <x:v>0</x:v>
      </x:c>
      <x:c r="M1419" s="12" t="n">
        <x:v>0</x:v>
      </x:c>
      <x:c r="N1419" s="12" t="n">
        <x:f>M1419-L1419</x:f>
        <x:v>0</x:v>
      </x:c>
      <x:c r="O1419" s="3" t="str">
        <x:v>Anexo IX · fora do K</x:v>
      </x:c>
    </x:row>
    <x:row r="1420" ht="34" customHeight="1">
      <x:c r="A1420" s="3" t="str">
        <x:v>Julho</x:v>
      </x:c>
      <x:c r="B1420" s="3" t="str">
        <x:v>PERDAS</x:v>
      </x:c>
      <x:c r="C1420" s="3" t="str">
        <x:v>PERDAS</x:v>
      </x:c>
      <x:c r="D1420" s="3" t="str">
        <x:v>5080300163</x:v>
      </x:c>
      <x:c r="E1420" s="9" t="str">
        <x:v>INST ANTENA TELEMED SMC LM</x:v>
      </x:c>
      <x:c r="F1420" s="3" t="str">
        <x:v>UNIDADE</x:v>
      </x:c>
      <x:c r="G1420" s="10" t="n">
        <x:v>0</x:v>
      </x:c>
      <x:c r="H1420" s="10" t="str">
        <x:f>IF(G1420="","",G1420/12)</x:f>
      </x:c>
      <x:c r="I1420" s="10" t="n">
        <x:v>0</x:v>
      </x:c>
      <x:c r="J1420" s="10" t="str">
        <x:f>IF(H1420="","",I1420-H1420)</x:f>
      </x:c>
      <x:c r="K1420" s="11" t="str">
        <x:f>IF(H1420&gt;0,I1420/H1420,"")</x:f>
      </x:c>
      <x:c r="L1420" s="12" t="n">
        <x:v>0</x:v>
      </x:c>
      <x:c r="M1420" s="12" t="n">
        <x:v>0</x:v>
      </x:c>
      <x:c r="N1420" s="12" t="n">
        <x:f>M1420-L1420</x:f>
        <x:v>0</x:v>
      </x:c>
      <x:c r="O1420" s="3" t="str">
        <x:v>Anexo IX · fora do K</x:v>
      </x:c>
    </x:row>
    <x:row r="1421" ht="34" customHeight="1">
      <x:c r="A1421" s="3" t="str">
        <x:v>Julho</x:v>
      </x:c>
      <x:c r="B1421" s="3" t="str">
        <x:v>PERDAS</x:v>
      </x:c>
      <x:c r="C1421" s="3" t="str">
        <x:v>PERDAS</x:v>
      </x:c>
      <x:c r="D1421" s="3" t="str">
        <x:v>5080300164</x:v>
      </x:c>
      <x:c r="E1421" s="9" t="str">
        <x:v>RET ANTENA TELEMED SMC LM</x:v>
      </x:c>
      <x:c r="F1421" s="3" t="str">
        <x:v>UNIDADE</x:v>
      </x:c>
      <x:c r="G1421" s="10" t="n">
        <x:v>0</x:v>
      </x:c>
      <x:c r="H1421" s="10" t="str">
        <x:f>IF(G1421="","",G1421/12)</x:f>
      </x:c>
      <x:c r="I1421" s="10" t="n">
        <x:v>0</x:v>
      </x:c>
      <x:c r="J1421" s="10" t="str">
        <x:f>IF(H1421="","",I1421-H1421)</x:f>
      </x:c>
      <x:c r="K1421" s="11" t="str">
        <x:f>IF(H1421&gt;0,I1421/H1421,"")</x:f>
      </x:c>
      <x:c r="L1421" s="12" t="n">
        <x:v>0</x:v>
      </x:c>
      <x:c r="M1421" s="12" t="n">
        <x:v>0</x:v>
      </x:c>
      <x:c r="N1421" s="12" t="n">
        <x:f>M1421-L1421</x:f>
        <x:v>0</x:v>
      </x:c>
      <x:c r="O1421" s="3" t="str">
        <x:v>Anexo IX · fora do K</x:v>
      </x:c>
    </x:row>
    <x:row r="1422" ht="34" customHeight="1">
      <x:c r="A1422" s="3" t="str">
        <x:v>Julho</x:v>
      </x:c>
      <x:c r="B1422" s="3" t="str">
        <x:v>PERDAS</x:v>
      </x:c>
      <x:c r="C1422" s="3" t="str">
        <x:v>PERDAS</x:v>
      </x:c>
      <x:c r="D1422" s="3" t="str">
        <x:v>5082000284</x:v>
      </x:c>
      <x:c r="E1422" s="9" t="str">
        <x:v>INST MED FISCA TOTALIZ TD S/LEV SUST SMC</x:v>
      </x:c>
      <x:c r="F1422" s="3" t="str">
        <x:v>UNIDADE</x:v>
      </x:c>
      <x:c r="G1422" s="10" t="n">
        <x:v>0</x:v>
      </x:c>
      <x:c r="H1422" s="10" t="str">
        <x:f>IF(G1422="","",G1422/12)</x:f>
      </x:c>
      <x:c r="I1422" s="10" t="n">
        <x:v>0</x:v>
      </x:c>
      <x:c r="J1422" s="10" t="str">
        <x:f>IF(H1422="","",I1422-H1422)</x:f>
      </x:c>
      <x:c r="K1422" s="11" t="str">
        <x:f>IF(H1422&gt;0,I1422/H1422,"")</x:f>
      </x:c>
      <x:c r="L1422" s="12" t="n">
        <x:v>0</x:v>
      </x:c>
      <x:c r="M1422" s="12" t="n">
        <x:v>0</x:v>
      </x:c>
      <x:c r="N1422" s="12" t="n">
        <x:f>M1422-L1422</x:f>
        <x:v>0</x:v>
      </x:c>
      <x:c r="O1422" s="3" t="str">
        <x:v>Anexo IX · fora do K</x:v>
      </x:c>
    </x:row>
    <x:row r="1423" ht="34" customHeight="1">
      <x:c r="A1423" s="3" t="str">
        <x:v>Julho</x:v>
      </x:c>
      <x:c r="B1423" s="3" t="str">
        <x:v>PERDAS</x:v>
      </x:c>
      <x:c r="C1423" s="3" t="str">
        <x:v>PERDAS</x:v>
      </x:c>
      <x:c r="D1423" s="3" t="str">
        <x:v>5082000285</x:v>
      </x:c>
      <x:c r="E1423" s="9" t="str">
        <x:v>RET MED FISCA TOTALIZ TD S/LEV SUST SMC</x:v>
      </x:c>
      <x:c r="F1423" s="3" t="str">
        <x:v>UNIDADE</x:v>
      </x:c>
      <x:c r="G1423" s="10" t="n">
        <x:v>0</x:v>
      </x:c>
      <x:c r="H1423" s="10" t="str">
        <x:f>IF(G1423="","",G1423/12)</x:f>
      </x:c>
      <x:c r="I1423" s="10" t="n">
        <x:v>0</x:v>
      </x:c>
      <x:c r="J1423" s="10" t="str">
        <x:f>IF(H1423="","",I1423-H1423)</x:f>
      </x:c>
      <x:c r="K1423" s="11" t="str">
        <x:f>IF(H1423&gt;0,I1423/H1423,"")</x:f>
      </x:c>
      <x:c r="L1423" s="12" t="n">
        <x:v>0</x:v>
      </x:c>
      <x:c r="M1423" s="12" t="n">
        <x:v>0</x:v>
      </x:c>
      <x:c r="N1423" s="12" t="n">
        <x:f>M1423-L1423</x:f>
        <x:v>0</x:v>
      </x:c>
      <x:c r="O1423" s="3" t="str">
        <x:v>Anexo IX · fora do K</x:v>
      </x:c>
    </x:row>
    <x:row r="1424" ht="34" customHeight="1">
      <x:c r="A1424" s="3" t="str">
        <x:v>Julho</x:v>
      </x:c>
      <x:c r="B1424" s="3" t="str">
        <x:v>PERDAS</x:v>
      </x:c>
      <x:c r="C1424" s="3" t="str">
        <x:v>PERDAS</x:v>
      </x:c>
      <x:c r="D1424" s="3" t="str">
        <x:v>5082000287</x:v>
      </x:c>
      <x:c r="E1424" s="9" t="str">
        <x:v>INST MED FISCA CONVENC TD S/LEV SUST SMC</x:v>
      </x:c>
      <x:c r="F1424" s="3" t="str">
        <x:v>UNIDADE</x:v>
      </x:c>
      <x:c r="G1424" s="10" t="n">
        <x:v>0</x:v>
      </x:c>
      <x:c r="H1424" s="10" t="str">
        <x:f>IF(G1424="","",G1424/12)</x:f>
      </x:c>
      <x:c r="I1424" s="10" t="n">
        <x:v>0</x:v>
      </x:c>
      <x:c r="J1424" s="10" t="str">
        <x:f>IF(H1424="","",I1424-H1424)</x:f>
      </x:c>
      <x:c r="K1424" s="11" t="str">
        <x:f>IF(H1424&gt;0,I1424/H1424,"")</x:f>
      </x:c>
      <x:c r="L1424" s="12" t="n">
        <x:v>0</x:v>
      </x:c>
      <x:c r="M1424" s="12" t="n">
        <x:v>0</x:v>
      </x:c>
      <x:c r="N1424" s="12" t="n">
        <x:f>M1424-L1424</x:f>
        <x:v>0</x:v>
      </x:c>
      <x:c r="O1424" s="3" t="str">
        <x:v>Anexo IX · fora do K</x:v>
      </x:c>
    </x:row>
    <x:row r="1425" ht="34" customHeight="1">
      <x:c r="A1425" s="3" t="str">
        <x:v>Julho</x:v>
      </x:c>
      <x:c r="B1425" s="3" t="str">
        <x:v>PERDAS</x:v>
      </x:c>
      <x:c r="C1425" s="3" t="str">
        <x:v>PERDAS</x:v>
      </x:c>
      <x:c r="D1425" s="3" t="str">
        <x:v>5082000286</x:v>
      </x:c>
      <x:c r="E1425" s="9" t="str">
        <x:v>RET MED FISCA CONVENC TD S/LEV SUST SMC</x:v>
      </x:c>
      <x:c r="F1425" s="3" t="str">
        <x:v>UNIDADE</x:v>
      </x:c>
      <x:c r="G1425" s="10" t="n">
        <x:v>0</x:v>
      </x:c>
      <x:c r="H1425" s="10" t="str">
        <x:f>IF(G1425="","",G1425/12)</x:f>
      </x:c>
      <x:c r="I1425" s="10" t="n">
        <x:v>0</x:v>
      </x:c>
      <x:c r="J1425" s="10" t="str">
        <x:f>IF(H1425="","",I1425-H1425)</x:f>
      </x:c>
      <x:c r="K1425" s="11" t="str">
        <x:f>IF(H1425&gt;0,I1425/H1425,"")</x:f>
      </x:c>
      <x:c r="L1425" s="12" t="n">
        <x:v>0</x:v>
      </x:c>
      <x:c r="M1425" s="12" t="n">
        <x:v>0</x:v>
      </x:c>
      <x:c r="N1425" s="12" t="n">
        <x:f>M1425-L1425</x:f>
        <x:v>0</x:v>
      </x:c>
      <x:c r="O1425" s="3" t="str">
        <x:v>Anexo IX · fora do K</x:v>
      </x:c>
    </x:row>
    <x:row r="1426" ht="34" customHeight="1">
      <x:c r="A1426" s="3" t="str">
        <x:v>Julho</x:v>
      </x:c>
      <x:c r="B1426" s="3" t="str">
        <x:v>PERDAS</x:v>
      </x:c>
      <x:c r="C1426" s="3" t="str">
        <x:v>PERDAS</x:v>
      </x:c>
      <x:c r="D1426" s="3" t="str">
        <x:v>5020000134</x:v>
      </x:c>
      <x:c r="E1426" s="9" t="str">
        <x:v>INST POSTE MET QUAD 7M RD SUST SMC</x:v>
      </x:c>
      <x:c r="F1426" s="3" t="str">
        <x:v>UNIDADE</x:v>
      </x:c>
      <x:c r="G1426" s="10" t="n">
        <x:v>0</x:v>
      </x:c>
      <x:c r="H1426" s="10" t="str">
        <x:f>IF(G1426="","",G1426/12)</x:f>
      </x:c>
      <x:c r="I1426" s="10" t="n">
        <x:v>0</x:v>
      </x:c>
      <x:c r="J1426" s="10" t="str">
        <x:f>IF(H1426="","",I1426-H1426)</x:f>
      </x:c>
      <x:c r="K1426" s="11" t="str">
        <x:f>IF(H1426&gt;0,I1426/H1426,"")</x:f>
      </x:c>
      <x:c r="L1426" s="12" t="n">
        <x:v>0</x:v>
      </x:c>
      <x:c r="M1426" s="12" t="n">
        <x:v>0</x:v>
      </x:c>
      <x:c r="N1426" s="12" t="n">
        <x:f>M1426-L1426</x:f>
        <x:v>0</x:v>
      </x:c>
      <x:c r="O1426" s="3" t="str">
        <x:v>Anexo IX · fora do K</x:v>
      </x:c>
    </x:row>
    <x:row r="1427" ht="34" customHeight="1">
      <x:c r="A1427" s="3" t="str">
        <x:v>Julho</x:v>
      </x:c>
      <x:c r="B1427" s="3" t="str">
        <x:v>PERDAS</x:v>
      </x:c>
      <x:c r="C1427" s="3" t="str">
        <x:v>PERDAS</x:v>
      </x:c>
      <x:c r="D1427" s="3" t="str">
        <x:v>5017000008</x:v>
      </x:c>
      <x:c r="E1427" s="9" t="str">
        <x:v>INST RAM CONC/PLEX S VEIC SUSTEN SMC</x:v>
      </x:c>
      <x:c r="F1427" s="3" t="str">
        <x:v>UNIDADE</x:v>
      </x:c>
      <x:c r="G1427" s="10" t="n">
        <x:v>0</x:v>
      </x:c>
      <x:c r="H1427" s="10" t="str">
        <x:f>IF(G1427="","",G1427/12)</x:f>
      </x:c>
      <x:c r="I1427" s="10" t="n">
        <x:v>0</x:v>
      </x:c>
      <x:c r="J1427" s="10" t="str">
        <x:f>IF(H1427="","",I1427-H1427)</x:f>
      </x:c>
      <x:c r="K1427" s="11" t="str">
        <x:f>IF(H1427&gt;0,I1427/H1427,"")</x:f>
      </x:c>
      <x:c r="L1427" s="12" t="n">
        <x:v>0</x:v>
      </x:c>
      <x:c r="M1427" s="12" t="n">
        <x:v>0</x:v>
      </x:c>
      <x:c r="N1427" s="12" t="n">
        <x:f>M1427-L1427</x:f>
        <x:v>0</x:v>
      </x:c>
      <x:c r="O1427" s="3" t="str">
        <x:v>Anexo IX · fora do K</x:v>
      </x:c>
    </x:row>
    <x:row r="1428" ht="34" customHeight="1">
      <x:c r="A1428" s="3" t="str">
        <x:v>Julho</x:v>
      </x:c>
      <x:c r="B1428" s="3" t="str">
        <x:v>PERDAS</x:v>
      </x:c>
      <x:c r="C1428" s="3" t="str">
        <x:v>PERDAS</x:v>
      </x:c>
      <x:c r="D1428" s="3" t="str">
        <x:v>5017000007</x:v>
      </x:c>
      <x:c r="E1428" s="9" t="str">
        <x:v>RET RAM CONC/PLEX S VEIC SUSTEN SMC LM</x:v>
      </x:c>
      <x:c r="F1428" s="3" t="str">
        <x:v>UNIDADE</x:v>
      </x:c>
      <x:c r="G1428" s="10" t="n">
        <x:v>0</x:v>
      </x:c>
      <x:c r="H1428" s="10" t="str">
        <x:f>IF(G1428="","",G1428/12)</x:f>
      </x:c>
      <x:c r="I1428" s="10" t="n">
        <x:v>0</x:v>
      </x:c>
      <x:c r="J1428" s="10" t="str">
        <x:f>IF(H1428="","",I1428-H1428)</x:f>
      </x:c>
      <x:c r="K1428" s="11" t="str">
        <x:f>IF(H1428&gt;0,I1428/H1428,"")</x:f>
      </x:c>
      <x:c r="L1428" s="12" t="n">
        <x:v>0</x:v>
      </x:c>
      <x:c r="M1428" s="12" t="n">
        <x:v>0</x:v>
      </x:c>
      <x:c r="N1428" s="12" t="n">
        <x:f>M1428-L1428</x:f>
        <x:v>0</x:v>
      </x:c>
      <x:c r="O1428" s="3" t="str">
        <x:v>Anexo IX · fora do K</x:v>
      </x:c>
    </x:row>
    <x:row r="1429" ht="34" customHeight="1">
      <x:c r="A1429" s="3" t="str">
        <x:v>Julho</x:v>
      </x:c>
      <x:c r="B1429" s="3" t="str">
        <x:v>PERDAS</x:v>
      </x:c>
      <x:c r="C1429" s="3" t="str">
        <x:v>PERDAS</x:v>
      </x:c>
      <x:c r="D1429" s="3" t="str">
        <x:v>5082000245</x:v>
      </x:c>
      <x:c r="E1429" s="9" t="str">
        <x:v>INST PADRAO ENTRADA COMPLETO NORM STC</x:v>
      </x:c>
      <x:c r="F1429" s="3" t="str">
        <x:v>UNIDADE</x:v>
      </x:c>
      <x:c r="G1429" s="10" t="n">
        <x:v>0</x:v>
      </x:c>
      <x:c r="H1429" s="10" t="str">
        <x:f>IF(G1429="","",G1429/12)</x:f>
      </x:c>
      <x:c r="I1429" s="10" t="n">
        <x:v>0</x:v>
      </x:c>
      <x:c r="J1429" s="10" t="str">
        <x:f>IF(H1429="","",I1429-H1429)</x:f>
      </x:c>
      <x:c r="K1429" s="11" t="str">
        <x:f>IF(H1429&gt;0,I1429/H1429,"")</x:f>
      </x:c>
      <x:c r="L1429" s="12" t="n">
        <x:v>0</x:v>
      </x:c>
      <x:c r="M1429" s="12" t="n">
        <x:v>0</x:v>
      </x:c>
      <x:c r="N1429" s="12" t="n">
        <x:f>M1429-L1429</x:f>
        <x:v>0</x:v>
      </x:c>
      <x:c r="O1429" s="3" t="str">
        <x:v>Anexo IX · fora do K</x:v>
      </x:c>
    </x:row>
    <x:row r="1430" ht="34" customHeight="1">
      <x:c r="A1430" s="3" t="str">
        <x:v>Julho</x:v>
      </x:c>
      <x:c r="B1430" s="3" t="str">
        <x:v>PERDAS</x:v>
      </x:c>
      <x:c r="C1430" s="3" t="str">
        <x:v>PERDAS</x:v>
      </x:c>
      <x:c r="D1430" s="3" t="str">
        <x:v>5082000246</x:v>
      </x:c>
      <x:c r="E1430" s="9" t="str">
        <x:v>INST PADRAO ENTRADA PARCIAL NORM STC</x:v>
      </x:c>
      <x:c r="F1430" s="3" t="str">
        <x:v>UNIDADE</x:v>
      </x:c>
      <x:c r="G1430" s="10" t="n">
        <x:v>0</x:v>
      </x:c>
      <x:c r="H1430" s="10" t="str">
        <x:f>IF(G1430="","",G1430/12)</x:f>
      </x:c>
      <x:c r="I1430" s="10" t="n">
        <x:v>0</x:v>
      </x:c>
      <x:c r="J1430" s="10" t="str">
        <x:f>IF(H1430="","",I1430-H1430)</x:f>
      </x:c>
      <x:c r="K1430" s="11" t="str">
        <x:f>IF(H1430&gt;0,I1430/H1430,"")</x:f>
      </x:c>
      <x:c r="L1430" s="12" t="n">
        <x:v>0</x:v>
      </x:c>
      <x:c r="M1430" s="12" t="n">
        <x:v>0</x:v>
      </x:c>
      <x:c r="N1430" s="12" t="n">
        <x:f>M1430-L1430</x:f>
        <x:v>0</x:v>
      </x:c>
      <x:c r="O1430" s="3" t="str">
        <x:v>Anexo IX · fora do K</x:v>
      </x:c>
    </x:row>
    <x:row r="1431" ht="34" customHeight="1">
      <x:c r="A1431" s="3" t="str">
        <x:v>Julho</x:v>
      </x:c>
      <x:c r="B1431" s="3" t="str">
        <x:v>PERDAS</x:v>
      </x:c>
      <x:c r="C1431" s="3" t="str">
        <x:v>PERDAS</x:v>
      </x:c>
      <x:c r="D1431" s="3" t="str">
        <x:v>5080300170</x:v>
      </x:c>
      <x:c r="E1431" s="9" t="str">
        <x:v>INST PADRAO ENTR PARC ATERRAM NORM STC</x:v>
      </x:c>
      <x:c r="F1431" s="3" t="str">
        <x:v>UNIDADE</x:v>
      </x:c>
      <x:c r="G1431" s="10" t="n">
        <x:v>0</x:v>
      </x:c>
      <x:c r="H1431" s="10" t="str">
        <x:f>IF(G1431="","",G1431/12)</x:f>
      </x:c>
      <x:c r="I1431" s="10" t="n">
        <x:v>0</x:v>
      </x:c>
      <x:c r="J1431" s="10" t="str">
        <x:f>IF(H1431="","",I1431-H1431)</x:f>
      </x:c>
      <x:c r="K1431" s="11" t="str">
        <x:f>IF(H1431&gt;0,I1431/H1431,"")</x:f>
      </x:c>
      <x:c r="L1431" s="12" t="n">
        <x:v>0</x:v>
      </x:c>
      <x:c r="M1431" s="12" t="n">
        <x:v>0</x:v>
      </x:c>
      <x:c r="N1431" s="12" t="n">
        <x:f>M1431-L1431</x:f>
        <x:v>0</x:v>
      </x:c>
      <x:c r="O1431" s="3" t="str">
        <x:v>Anexo IX · fora do K</x:v>
      </x:c>
    </x:row>
    <x:row r="1432" ht="34" customHeight="1">
      <x:c r="A1432" s="3" t="str">
        <x:v>Julho</x:v>
      </x:c>
      <x:c r="B1432" s="3" t="str">
        <x:v>PERDAS</x:v>
      </x:c>
      <x:c r="C1432" s="3" t="str">
        <x:v>PERDAS</x:v>
      </x:c>
      <x:c r="D1432" s="3" t="str">
        <x:v>5080300168</x:v>
      </x:c>
      <x:c r="E1432" s="9" t="str">
        <x:v>INST PADRAO ENTR PARC DISJUNTOR NORM STC</x:v>
      </x:c>
      <x:c r="F1432" s="3" t="str">
        <x:v>UNIDADE</x:v>
      </x:c>
      <x:c r="G1432" s="10" t="n">
        <x:v>0</x:v>
      </x:c>
      <x:c r="H1432" s="10" t="str">
        <x:f>IF(G1432="","",G1432/12)</x:f>
      </x:c>
      <x:c r="I1432" s="10" t="n">
        <x:v>0</x:v>
      </x:c>
      <x:c r="J1432" s="10" t="str">
        <x:f>IF(H1432="","",I1432-H1432)</x:f>
      </x:c>
      <x:c r="K1432" s="11" t="str">
        <x:f>IF(H1432&gt;0,I1432/H1432,"")</x:f>
      </x:c>
      <x:c r="L1432" s="12" t="n">
        <x:v>0</x:v>
      </x:c>
      <x:c r="M1432" s="12" t="n">
        <x:v>0</x:v>
      </x:c>
      <x:c r="N1432" s="12" t="n">
        <x:f>M1432-L1432</x:f>
        <x:v>0</x:v>
      </x:c>
      <x:c r="O1432" s="3" t="str">
        <x:v>Anexo IX · fora do K</x:v>
      </x:c>
    </x:row>
    <x:row r="1433" ht="34" customHeight="1">
      <x:c r="A1433" s="3" t="str">
        <x:v>Julho</x:v>
      </x:c>
      <x:c r="B1433" s="3" t="str">
        <x:v>PERDAS</x:v>
      </x:c>
      <x:c r="C1433" s="3" t="str">
        <x:v>PERDAS</x:v>
      </x:c>
      <x:c r="D1433" s="3" t="str">
        <x:v>5080300167</x:v>
      </x:c>
      <x:c r="E1433" s="9" t="str">
        <x:v>INST PADRAO ENTR PARC CAIXA MED NORM STC</x:v>
      </x:c>
      <x:c r="F1433" s="3" t="str">
        <x:v>UNIDADE</x:v>
      </x:c>
      <x:c r="G1433" s="10" t="n">
        <x:v>0</x:v>
      </x:c>
      <x:c r="H1433" s="10" t="str">
        <x:f>IF(G1433="","",G1433/12)</x:f>
      </x:c>
      <x:c r="I1433" s="10" t="n">
        <x:v>0</x:v>
      </x:c>
      <x:c r="J1433" s="10" t="str">
        <x:f>IF(H1433="","",I1433-H1433)</x:f>
      </x:c>
      <x:c r="K1433" s="11" t="str">
        <x:f>IF(H1433&gt;0,I1433/H1433,"")</x:f>
      </x:c>
      <x:c r="L1433" s="12" t="n">
        <x:v>0</x:v>
      </x:c>
      <x:c r="M1433" s="12" t="n">
        <x:v>0</x:v>
      </x:c>
      <x:c r="N1433" s="12" t="n">
        <x:f>M1433-L1433</x:f>
        <x:v>0</x:v>
      </x:c>
      <x:c r="O1433" s="3" t="str">
        <x:v>Anexo IX · fora do K</x:v>
      </x:c>
    </x:row>
    <x:row r="1434" ht="34" customHeight="1">
      <x:c r="A1434" s="3" t="str">
        <x:v>Julho</x:v>
      </x:c>
      <x:c r="B1434" s="3" t="str">
        <x:v>PERDAS</x:v>
      </x:c>
      <x:c r="C1434" s="3" t="str">
        <x:v>PERDAS</x:v>
      </x:c>
      <x:c r="D1434" s="3" t="str">
        <x:v>5083000012</x:v>
      </x:c>
      <x:c r="E1434" s="9" t="str">
        <x:v>SERV NORMALIZACAO ESTRUTURACAO EQ MEDIA</x:v>
      </x:c>
      <x:c r="F1434" s="3" t="str">
        <x:v>HORA</x:v>
      </x:c>
      <x:c r="G1434" s="10" t="n">
        <x:v>0</x:v>
      </x:c>
      <x:c r="H1434" s="10" t="str">
        <x:f>IF(G1434="","",G1434/12)</x:f>
      </x:c>
      <x:c r="I1434" s="10" t="n">
        <x:v>0</x:v>
      </x:c>
      <x:c r="J1434" s="10" t="str">
        <x:f>IF(H1434="","",I1434-H1434)</x:f>
      </x:c>
      <x:c r="K1434" s="11" t="str">
        <x:f>IF(H1434&gt;0,I1434/H1434,"")</x:f>
      </x:c>
      <x:c r="L1434" s="12" t="n">
        <x:v>0</x:v>
      </x:c>
      <x:c r="M1434" s="12" t="n">
        <x:v>0</x:v>
      </x:c>
      <x:c r="N1434" s="12" t="n">
        <x:f>M1434-L1434</x:f>
        <x:v>0</x:v>
      </x:c>
      <x:c r="O1434" s="3" t="str">
        <x:v>Anexo IX · fora do K</x:v>
      </x:c>
    </x:row>
    <x:row r="1435" ht="34" customHeight="1">
      <x:c r="A1435" s="3" t="str">
        <x:v>Julho</x:v>
      </x:c>
      <x:c r="B1435" s="3" t="str">
        <x:v>PERDAS</x:v>
      </x:c>
      <x:c r="C1435" s="3" t="str">
        <x:v>PERDAS</x:v>
      </x:c>
      <x:c r="D1435" s="3" t="str">
        <x:v>5080300165</x:v>
      </x:c>
      <x:c r="E1435" s="9" t="str">
        <x:v>SERV NORMALIZACAO ESTRUTURACAO EQ BASIC</x:v>
      </x:c>
      <x:c r="F1435" s="3" t="str">
        <x:v>HORA</x:v>
      </x:c>
      <x:c r="G1435" s="10" t="n">
        <x:v>0</x:v>
      </x:c>
      <x:c r="H1435" s="10" t="str">
        <x:f>IF(G1435="","",G1435/12)</x:f>
      </x:c>
      <x:c r="I1435" s="10" t="n">
        <x:v>0</x:v>
      </x:c>
      <x:c r="J1435" s="10" t="str">
        <x:f>IF(H1435="","",I1435-H1435)</x:f>
      </x:c>
      <x:c r="K1435" s="11" t="str">
        <x:f>IF(H1435&gt;0,I1435/H1435,"")</x:f>
      </x:c>
      <x:c r="L1435" s="12" t="n">
        <x:v>0</x:v>
      </x:c>
      <x:c r="M1435" s="12" t="n">
        <x:v>0</x:v>
      </x:c>
      <x:c r="N1435" s="12" t="n">
        <x:f>M1435-L1435</x:f>
        <x:v>0</x:v>
      </x:c>
      <x:c r="O1435" s="3" t="str">
        <x:v>Anexo IX · fora do K</x:v>
      </x:c>
    </x:row>
    <x:row r="1436" ht="34" customHeight="1">
      <x:c r="A1436" s="3" t="str">
        <x:v>Julho</x:v>
      </x:c>
      <x:c r="B1436" s="3" t="str">
        <x:v>PERDAS</x:v>
      </x:c>
      <x:c r="C1436" s="3" t="str">
        <x:v>PERDAS</x:v>
      </x:c>
      <x:c r="D1436" s="3" t="str">
        <x:v>5082000248</x:v>
      </x:c>
      <x:c r="E1436" s="9" t="str">
        <x:v>SERV EXTERNALIZACAO PADRAO NORM STC</x:v>
      </x:c>
      <x:c r="F1436" s="3" t="str">
        <x:v>UNIDADE</x:v>
      </x:c>
      <x:c r="G1436" s="10" t="n">
        <x:v>0</x:v>
      </x:c>
      <x:c r="H1436" s="10" t="str">
        <x:f>IF(G1436="","",G1436/12)</x:f>
      </x:c>
      <x:c r="I1436" s="10" t="n">
        <x:v>0</x:v>
      </x:c>
      <x:c r="J1436" s="10" t="str">
        <x:f>IF(H1436="","",I1436-H1436)</x:f>
      </x:c>
      <x:c r="K1436" s="11" t="str">
        <x:f>IF(H1436&gt;0,I1436/H1436,"")</x:f>
      </x:c>
      <x:c r="L1436" s="12" t="n">
        <x:v>0</x:v>
      </x:c>
      <x:c r="M1436" s="12" t="n">
        <x:v>0</x:v>
      </x:c>
      <x:c r="N1436" s="12" t="n">
        <x:f>M1436-L1436</x:f>
        <x:v>0</x:v>
      </x:c>
      <x:c r="O1436" s="3" t="str">
        <x:v>Anexo IX · fora do K</x:v>
      </x:c>
    </x:row>
    <x:row r="1437" ht="34" customHeight="1">
      <x:c r="A1437" s="3" t="str">
        <x:v>Julho</x:v>
      </x:c>
      <x:c r="B1437" s="3" t="str">
        <x:v>PERDAS</x:v>
      </x:c>
      <x:c r="C1437" s="3" t="str">
        <x:v>PERDAS</x:v>
      </x:c>
      <x:c r="D1437" s="3" t="str">
        <x:v>5082000223</x:v>
      </x:c>
      <x:c r="E1437" s="9" t="str">
        <x:v>INST CAIXA MEDICAO BLINDAGEM NORM STC</x:v>
      </x:c>
      <x:c r="F1437" s="3" t="str">
        <x:v>UNIDADE</x:v>
      </x:c>
      <x:c r="G1437" s="10" t="n">
        <x:v>0</x:v>
      </x:c>
      <x:c r="H1437" s="10" t="str">
        <x:f>IF(G1437="","",G1437/12)</x:f>
      </x:c>
      <x:c r="I1437" s="10" t="n">
        <x:v>0</x:v>
      </x:c>
      <x:c r="J1437" s="10" t="str">
        <x:f>IF(H1437="","",I1437-H1437)</x:f>
      </x:c>
      <x:c r="K1437" s="11" t="str">
        <x:f>IF(H1437&gt;0,I1437/H1437,"")</x:f>
      </x:c>
      <x:c r="L1437" s="12" t="n">
        <x:v>0</x:v>
      </x:c>
      <x:c r="M1437" s="12" t="n">
        <x:v>0</x:v>
      </x:c>
      <x:c r="N1437" s="12" t="n">
        <x:f>M1437-L1437</x:f>
        <x:v>0</x:v>
      </x:c>
      <x:c r="O1437" s="3" t="str">
        <x:v>Anexo IX · fora do K</x:v>
      </x:c>
    </x:row>
    <x:row r="1438" ht="34" customHeight="1">
      <x:c r="A1438" s="3" t="str">
        <x:v>Julho</x:v>
      </x:c>
      <x:c r="B1438" s="3" t="str">
        <x:v>PERDAS</x:v>
      </x:c>
      <x:c r="C1438" s="3" t="str">
        <x:v>PERDAS</x:v>
      </x:c>
      <x:c r="D1438" s="3" t="str">
        <x:v>5082000260</x:v>
      </x:c>
      <x:c r="E1438" s="9" t="str">
        <x:v>INST MODULO NIC UC TELEMED</x:v>
      </x:c>
      <x:c r="F1438" s="3" t="str">
        <x:v>UNIDADE</x:v>
      </x:c>
      <x:c r="G1438" s="10" t="n">
        <x:v>0</x:v>
      </x:c>
      <x:c r="H1438" s="10" t="str">
        <x:f>IF(G1438="","",G1438/12)</x:f>
      </x:c>
      <x:c r="I1438" s="10" t="n">
        <x:v>0</x:v>
      </x:c>
      <x:c r="J1438" s="10" t="str">
        <x:f>IF(H1438="","",I1438-H1438)</x:f>
      </x:c>
      <x:c r="K1438" s="11" t="str">
        <x:f>IF(H1438&gt;0,I1438/H1438,"")</x:f>
      </x:c>
      <x:c r="L1438" s="12" t="n">
        <x:v>0</x:v>
      </x:c>
      <x:c r="M1438" s="12" t="n">
        <x:v>0</x:v>
      </x:c>
      <x:c r="N1438" s="12" t="n">
        <x:f>M1438-L1438</x:f>
        <x:v>0</x:v>
      </x:c>
      <x:c r="O1438" s="3" t="str">
        <x:v>Anexo IX · fora do K</x:v>
      </x:c>
    </x:row>
    <x:row r="1439" ht="34" customHeight="1">
      <x:c r="A1439" s="3" t="str">
        <x:v>Julho</x:v>
      </x:c>
      <x:c r="B1439" s="3" t="str">
        <x:v>PERDAS</x:v>
      </x:c>
      <x:c r="C1439" s="3" t="str">
        <x:v>PERDAS</x:v>
      </x:c>
      <x:c r="D1439" s="3" t="str">
        <x:v>5082000261</x:v>
      </x:c>
      <x:c r="E1439" s="9" t="str">
        <x:v>RET MODULO NIC UC TELEMED</x:v>
      </x:c>
      <x:c r="F1439" s="3" t="str">
        <x:v>UNIDADE</x:v>
      </x:c>
      <x:c r="G1439" s="10" t="n">
        <x:v>0</x:v>
      </x:c>
      <x:c r="H1439" s="10" t="str">
        <x:f>IF(G1439="","",G1439/12)</x:f>
      </x:c>
      <x:c r="I1439" s="10" t="n">
        <x:v>0</x:v>
      </x:c>
      <x:c r="J1439" s="10" t="str">
        <x:f>IF(H1439="","",I1439-H1439)</x:f>
      </x:c>
      <x:c r="K1439" s="11" t="str">
        <x:f>IF(H1439&gt;0,I1439/H1439,"")</x:f>
      </x:c>
      <x:c r="L1439" s="12" t="n">
        <x:v>0</x:v>
      </x:c>
      <x:c r="M1439" s="12" t="n">
        <x:v>0</x:v>
      </x:c>
      <x:c r="N1439" s="12" t="n">
        <x:f>M1439-L1439</x:f>
        <x:v>0</x:v>
      </x:c>
      <x:c r="O1439" s="3" t="str">
        <x:v>Anexo IX · fora do K</x:v>
      </x:c>
    </x:row>
    <x:row r="1440" ht="34" customHeight="1">
      <x:c r="A1440" s="3" t="str">
        <x:v>Julho</x:v>
      </x:c>
      <x:c r="B1440" s="3" t="str">
        <x:v>PERDAS</x:v>
      </x:c>
      <x:c r="C1440" s="3" t="str">
        <x:v>PERDAS</x:v>
      </x:c>
      <x:c r="D1440" s="3" t="str">
        <x:v>5020000135</x:v>
      </x:c>
      <x:c r="E1440" s="9" t="str">
        <x:v>INST POSTE MET QUAD 7M RD NORM STC</x:v>
      </x:c>
      <x:c r="F1440" s="3" t="str">
        <x:v>UNIDADE</x:v>
      </x:c>
      <x:c r="G1440" s="10" t="n">
        <x:v>0</x:v>
      </x:c>
      <x:c r="H1440" s="10" t="str">
        <x:f>IF(G1440="","",G1440/12)</x:f>
      </x:c>
      <x:c r="I1440" s="10" t="n">
        <x:v>0</x:v>
      </x:c>
      <x:c r="J1440" s="10" t="str">
        <x:f>IF(H1440="","",I1440-H1440)</x:f>
      </x:c>
      <x:c r="K1440" s="11" t="str">
        <x:f>IF(H1440&gt;0,I1440/H1440,"")</x:f>
      </x:c>
      <x:c r="L1440" s="12" t="n">
        <x:v>0</x:v>
      </x:c>
      <x:c r="M1440" s="12" t="n">
        <x:v>0</x:v>
      </x:c>
      <x:c r="N1440" s="12" t="n">
        <x:f>M1440-L1440</x:f>
        <x:v>0</x:v>
      </x:c>
      <x:c r="O1440" s="3" t="str">
        <x:v>Anexo IX · fora do K</x:v>
      </x:c>
    </x:row>
    <x:row r="1441" ht="34" customHeight="1">
      <x:c r="A1441" s="3" t="str">
        <x:v>Julho</x:v>
      </x:c>
      <x:c r="B1441" s="3" t="str">
        <x:v>PERDAS</x:v>
      </x:c>
      <x:c r="C1441" s="3" t="str">
        <x:v>PERDAS</x:v>
      </x:c>
      <x:c r="D1441" s="3" t="str">
        <x:v>5082000273</x:v>
      </x:c>
      <x:c r="E1441" s="9" t="str">
        <x:v>INST MED FISCAL CONVENC TD C/ LEV MF STC</x:v>
      </x:c>
      <x:c r="F1441" s="3" t="str">
        <x:v>CONJUNTO</x:v>
      </x:c>
      <x:c r="G1441" s="10" t="n">
        <x:v>0</x:v>
      </x:c>
      <x:c r="H1441" s="10" t="str">
        <x:f>IF(G1441="","",G1441/12)</x:f>
      </x:c>
      <x:c r="I1441" s="10" t="n">
        <x:v>0</x:v>
      </x:c>
      <x:c r="J1441" s="10" t="str">
        <x:f>IF(H1441="","",I1441-H1441)</x:f>
      </x:c>
      <x:c r="K1441" s="11" t="str">
        <x:f>IF(H1441&gt;0,I1441/H1441,"")</x:f>
      </x:c>
      <x:c r="L1441" s="12" t="n">
        <x:v>0</x:v>
      </x:c>
      <x:c r="M1441" s="12" t="n">
        <x:v>0</x:v>
      </x:c>
      <x:c r="N1441" s="12" t="n">
        <x:f>M1441-L1441</x:f>
        <x:v>0</x:v>
      </x:c>
      <x:c r="O1441" s="3" t="str">
        <x:v>Anexo IX · fora do K</x:v>
      </x:c>
    </x:row>
    <x:row r="1442" ht="34" customHeight="1">
      <x:c r="A1442" s="3" t="str">
        <x:v>Julho</x:v>
      </x:c>
      <x:c r="B1442" s="3" t="str">
        <x:v>PERDAS</x:v>
      </x:c>
      <x:c r="C1442" s="3" t="str">
        <x:v>PERDAS</x:v>
      </x:c>
      <x:c r="D1442" s="3" t="str">
        <x:v>5082000258</x:v>
      </x:c>
      <x:c r="E1442" s="9" t="str">
        <x:v>INST CHAVE AFERICAO TRAFO ENERGIZ MF STC</x:v>
      </x:c>
      <x:c r="F1442" s="3" t="str">
        <x:v>UNIDADE</x:v>
      </x:c>
      <x:c r="G1442" s="10" t="n">
        <x:v>0</x:v>
      </x:c>
      <x:c r="H1442" s="10" t="str">
        <x:f>IF(G1442="","",G1442/12)</x:f>
      </x:c>
      <x:c r="I1442" s="10" t="n">
        <x:v>0</x:v>
      </x:c>
      <x:c r="J1442" s="10" t="str">
        <x:f>IF(H1442="","",I1442-H1442)</x:f>
      </x:c>
      <x:c r="K1442" s="11" t="str">
        <x:f>IF(H1442&gt;0,I1442/H1442,"")</x:f>
      </x:c>
      <x:c r="L1442" s="12" t="n">
        <x:v>0</x:v>
      </x:c>
      <x:c r="M1442" s="12" t="n">
        <x:v>0</x:v>
      </x:c>
      <x:c r="N1442" s="12" t="n">
        <x:f>M1442-L1442</x:f>
        <x:v>0</x:v>
      </x:c>
      <x:c r="O1442" s="3" t="str">
        <x:v>Anexo IX · fora do K</x:v>
      </x:c>
    </x:row>
    <x:row r="1443" ht="34" customHeight="1">
      <x:c r="A1443" s="3" t="str">
        <x:v>Julho</x:v>
      </x:c>
      <x:c r="B1443" s="3" t="str">
        <x:v>PERDAS</x:v>
      </x:c>
      <x:c r="C1443" s="3" t="str">
        <x:v>PERDAS</x:v>
      </x:c>
      <x:c r="D1443" s="3" t="str">
        <x:v>5082000256</x:v>
      </x:c>
      <x:c r="E1443" s="9" t="str">
        <x:v>INST CAIXA MEDICAO TRAFO ENERGIZ MF STC</x:v>
      </x:c>
      <x:c r="F1443" s="3" t="str">
        <x:v>UNIDADE</x:v>
      </x:c>
      <x:c r="G1443" s="10" t="n">
        <x:v>0</x:v>
      </x:c>
      <x:c r="H1443" s="10" t="str">
        <x:f>IF(G1443="","",G1443/12)</x:f>
      </x:c>
      <x:c r="I1443" s="10" t="n">
        <x:v>0</x:v>
      </x:c>
      <x:c r="J1443" s="10" t="str">
        <x:f>IF(H1443="","",I1443-H1443)</x:f>
      </x:c>
      <x:c r="K1443" s="11" t="str">
        <x:f>IF(H1443&gt;0,I1443/H1443,"")</x:f>
      </x:c>
      <x:c r="L1443" s="12" t="n">
        <x:v>0</x:v>
      </x:c>
      <x:c r="M1443" s="12" t="n">
        <x:v>0</x:v>
      </x:c>
      <x:c r="N1443" s="12" t="n">
        <x:f>M1443-L1443</x:f>
        <x:v>0</x:v>
      </x:c>
      <x:c r="O1443" s="3" t="str">
        <x:v>Anexo IX · fora do K</x:v>
      </x:c>
    </x:row>
    <x:row r="1444" ht="34" customHeight="1">
      <x:c r="A1444" s="3" t="str">
        <x:v>Julho</x:v>
      </x:c>
      <x:c r="B1444" s="3" t="str">
        <x:v>PERDAS</x:v>
      </x:c>
      <x:c r="C1444" s="3" t="str">
        <x:v>PERDAS</x:v>
      </x:c>
      <x:c r="D1444" s="3" t="str">
        <x:v>5082000275</x:v>
      </x:c>
      <x:c r="E1444" s="9" t="str">
        <x:v>INST TC MED FISCAL TRAFO ENERGIZ MF STC</x:v>
      </x:c>
      <x:c r="F1444" s="3" t="str">
        <x:v>UNIDADE</x:v>
      </x:c>
      <x:c r="G1444" s="10" t="n">
        <x:v>0</x:v>
      </x:c>
      <x:c r="H1444" s="10" t="str">
        <x:f>IF(G1444="","",G1444/12)</x:f>
      </x:c>
      <x:c r="I1444" s="10" t="n">
        <x:v>0</x:v>
      </x:c>
      <x:c r="J1444" s="10" t="str">
        <x:f>IF(H1444="","",I1444-H1444)</x:f>
      </x:c>
      <x:c r="K1444" s="11" t="str">
        <x:f>IF(H1444&gt;0,I1444/H1444,"")</x:f>
      </x:c>
      <x:c r="L1444" s="12" t="n">
        <x:v>0</x:v>
      </x:c>
      <x:c r="M1444" s="12" t="n">
        <x:v>0</x:v>
      </x:c>
      <x:c r="N1444" s="12" t="n">
        <x:f>M1444-L1444</x:f>
        <x:v>0</x:v>
      </x:c>
      <x:c r="O1444" s="3" t="str">
        <x:v>Anexo IX · fora do K</x:v>
      </x:c>
    </x:row>
    <x:row r="1445" ht="34" customHeight="1">
      <x:c r="A1445" s="3" t="str">
        <x:v>Julho</x:v>
      </x:c>
      <x:c r="B1445" s="3" t="str">
        <x:v>PERDAS</x:v>
      </x:c>
      <x:c r="C1445" s="3" t="str">
        <x:v>PERDAS</x:v>
      </x:c>
      <x:c r="D1445" s="3" t="str">
        <x:v>5082000276</x:v>
      </x:c>
      <x:c r="E1445" s="9" t="str">
        <x:v>RET TC MED FISCAL TRAFO ENERGIZ MF STC</x:v>
      </x:c>
      <x:c r="F1445" s="3" t="str">
        <x:v>UNIDADE</x:v>
      </x:c>
      <x:c r="G1445" s="10" t="n">
        <x:v>0</x:v>
      </x:c>
      <x:c r="H1445" s="10" t="str">
        <x:f>IF(G1445="","",G1445/12)</x:f>
      </x:c>
      <x:c r="I1445" s="10" t="n">
        <x:v>0</x:v>
      </x:c>
      <x:c r="J1445" s="10" t="str">
        <x:f>IF(H1445="","",I1445-H1445)</x:f>
      </x:c>
      <x:c r="K1445" s="11" t="str">
        <x:f>IF(H1445&gt;0,I1445/H1445,"")</x:f>
      </x:c>
      <x:c r="L1445" s="12" t="n">
        <x:v>0</x:v>
      </x:c>
      <x:c r="M1445" s="12" t="n">
        <x:v>0</x:v>
      </x:c>
      <x:c r="N1445" s="12" t="n">
        <x:f>M1445-L1445</x:f>
        <x:v>0</x:v>
      </x:c>
      <x:c r="O1445" s="3" t="str">
        <x:v>Anexo IX · fora do K</x:v>
      </x:c>
    </x:row>
    <x:row r="1446" ht="34" customHeight="1">
      <x:c r="A1446" s="3" t="str">
        <x:v>Julho</x:v>
      </x:c>
      <x:c r="B1446" s="3" t="str">
        <x:v>PERDAS</x:v>
      </x:c>
      <x:c r="C1446" s="3" t="str">
        <x:v>PERDAS</x:v>
      </x:c>
      <x:c r="D1446" s="3" t="str">
        <x:v>5082000253</x:v>
      </x:c>
      <x:c r="E1446" s="9" t="str">
        <x:v>RET MED FISCAL TOTALIZ TD S/ LEV MF STC</x:v>
      </x:c>
      <x:c r="F1446" s="3" t="str">
        <x:v>UNIDADE</x:v>
      </x:c>
      <x:c r="G1446" s="10" t="n">
        <x:v>0</x:v>
      </x:c>
      <x:c r="H1446" s="10" t="str">
        <x:f>IF(G1446="","",G1446/12)</x:f>
      </x:c>
      <x:c r="I1446" s="10" t="n">
        <x:v>0</x:v>
      </x:c>
      <x:c r="J1446" s="10" t="str">
        <x:f>IF(H1446="","",I1446-H1446)</x:f>
      </x:c>
      <x:c r="K1446" s="11" t="str">
        <x:f>IF(H1446&gt;0,I1446/H1446,"")</x:f>
      </x:c>
      <x:c r="L1446" s="12" t="n">
        <x:v>0</x:v>
      </x:c>
      <x:c r="M1446" s="12" t="n">
        <x:v>0</x:v>
      </x:c>
      <x:c r="N1446" s="12" t="n">
        <x:f>M1446-L1446</x:f>
        <x:v>0</x:v>
      </x:c>
      <x:c r="O1446" s="3" t="str">
        <x:v>Anexo IX · fora do K</x:v>
      </x:c>
    </x:row>
    <x:row r="1447" ht="34" customHeight="1">
      <x:c r="A1447" s="3" t="str">
        <x:v>Julho</x:v>
      </x:c>
      <x:c r="B1447" s="3" t="str">
        <x:v>PERDAS</x:v>
      </x:c>
      <x:c r="C1447" s="3" t="str">
        <x:v>PERDAS</x:v>
      </x:c>
      <x:c r="D1447" s="3" t="str">
        <x:v>5082000274</x:v>
      </x:c>
      <x:c r="E1447" s="9" t="str">
        <x:v>INST MED FISCAL CONVENC TD S/ LEV MF STC</x:v>
      </x:c>
      <x:c r="F1447" s="3" t="str">
        <x:v>UNIDADE</x:v>
      </x:c>
      <x:c r="G1447" s="10" t="n">
        <x:v>0</x:v>
      </x:c>
      <x:c r="H1447" s="10" t="str">
        <x:f>IF(G1447="","",G1447/12)</x:f>
      </x:c>
      <x:c r="I1447" s="10" t="n">
        <x:v>0</x:v>
      </x:c>
      <x:c r="J1447" s="10" t="str">
        <x:f>IF(H1447="","",I1447-H1447)</x:f>
      </x:c>
      <x:c r="K1447" s="11" t="str">
        <x:f>IF(H1447&gt;0,I1447/H1447,"")</x:f>
      </x:c>
      <x:c r="L1447" s="12" t="n">
        <x:v>0</x:v>
      </x:c>
      <x:c r="M1447" s="12" t="n">
        <x:v>0</x:v>
      </x:c>
      <x:c r="N1447" s="12" t="n">
        <x:f>M1447-L1447</x:f>
        <x:v>0</x:v>
      </x:c>
      <x:c r="O1447" s="3" t="str">
        <x:v>Anexo IX · fora do K</x:v>
      </x:c>
    </x:row>
    <x:row r="1448" ht="34" customHeight="1">
      <x:c r="A1448" s="3" t="str">
        <x:v>Julho</x:v>
      </x:c>
      <x:c r="B1448" s="3" t="str">
        <x:v>PERDAS</x:v>
      </x:c>
      <x:c r="C1448" s="3" t="str">
        <x:v>PERDAS</x:v>
      </x:c>
      <x:c r="D1448" s="3" t="str">
        <x:v>5082000257</x:v>
      </x:c>
      <x:c r="E1448" s="9" t="str">
        <x:v>INST MEDIDOR TRAFO ENERGIZ MF STC</x:v>
      </x:c>
      <x:c r="F1448" s="3" t="str">
        <x:v>UNIDADE</x:v>
      </x:c>
      <x:c r="G1448" s="10" t="n">
        <x:v>0</x:v>
      </x:c>
      <x:c r="H1448" s="10" t="str">
        <x:f>IF(G1448="","",G1448/12)</x:f>
      </x:c>
      <x:c r="I1448" s="10" t="n">
        <x:v>0</x:v>
      </x:c>
      <x:c r="J1448" s="10" t="str">
        <x:f>IF(H1448="","",I1448-H1448)</x:f>
      </x:c>
      <x:c r="K1448" s="11" t="str">
        <x:f>IF(H1448&gt;0,I1448/H1448,"")</x:f>
      </x:c>
      <x:c r="L1448" s="12" t="n">
        <x:v>0</x:v>
      </x:c>
      <x:c r="M1448" s="12" t="n">
        <x:v>0</x:v>
      </x:c>
      <x:c r="N1448" s="12" t="n">
        <x:f>M1448-L1448</x:f>
        <x:v>0</x:v>
      </x:c>
      <x:c r="O1448" s="3" t="str">
        <x:v>Anexo IX · fora do K</x:v>
      </x:c>
    </x:row>
    <x:row r="1449" ht="34" customHeight="1">
      <x:c r="A1449" s="3" t="str">
        <x:v>Julho</x:v>
      </x:c>
      <x:c r="B1449" s="3" t="str">
        <x:v>PERDAS</x:v>
      </x:c>
      <x:c r="C1449" s="3" t="str">
        <x:v>PERDAS</x:v>
      </x:c>
      <x:c r="D1449" s="3" t="str">
        <x:v>5082000252</x:v>
      </x:c>
      <x:c r="E1449" s="9" t="str">
        <x:v>RET MEDIDOR TRAFO ENERGIZ MF STC</x:v>
      </x:c>
      <x:c r="F1449" s="3" t="str">
        <x:v>UNIDADE</x:v>
      </x:c>
      <x:c r="G1449" s="10" t="n">
        <x:v>0</x:v>
      </x:c>
      <x:c r="H1449" s="10" t="str">
        <x:f>IF(G1449="","",G1449/12)</x:f>
      </x:c>
      <x:c r="I1449" s="10" t="n">
        <x:v>0</x:v>
      </x:c>
      <x:c r="J1449" s="10" t="str">
        <x:f>IF(H1449="","",I1449-H1449)</x:f>
      </x:c>
      <x:c r="K1449" s="11" t="str">
        <x:f>IF(H1449&gt;0,I1449/H1449,"")</x:f>
      </x:c>
      <x:c r="L1449" s="12" t="n">
        <x:v>0</x:v>
      </x:c>
      <x:c r="M1449" s="12" t="n">
        <x:v>0</x:v>
      </x:c>
      <x:c r="N1449" s="12" t="n">
        <x:f>M1449-L1449</x:f>
        <x:v>0</x:v>
      </x:c>
      <x:c r="O1449" s="3" t="str">
        <x:v>Anexo IX · fora do K</x:v>
      </x:c>
    </x:row>
    <x:row r="1450" ht="34" customHeight="1">
      <x:c r="A1450" s="3" t="str">
        <x:v>Julho</x:v>
      </x:c>
      <x:c r="B1450" s="3" t="str">
        <x:v>PERDAS</x:v>
      </x:c>
      <x:c r="C1450" s="3" t="str">
        <x:v>PERDAS</x:v>
      </x:c>
      <x:c r="D1450" s="3" t="str">
        <x:v>5082000255</x:v>
      </x:c>
      <x:c r="E1450" s="9" t="str">
        <x:v>INST RAMAL PRIMARIO DA MEDICAO MF STC</x:v>
      </x:c>
      <x:c r="F1450" s="3" t="str">
        <x:v>UNIDADE</x:v>
      </x:c>
      <x:c r="G1450" s="10" t="n">
        <x:v>0</x:v>
      </x:c>
      <x:c r="H1450" s="10" t="str">
        <x:f>IF(G1450="","",G1450/12)</x:f>
      </x:c>
      <x:c r="I1450" s="10" t="n">
        <x:v>0</x:v>
      </x:c>
      <x:c r="J1450" s="10" t="str">
        <x:f>IF(H1450="","",I1450-H1450)</x:f>
      </x:c>
      <x:c r="K1450" s="11" t="str">
        <x:f>IF(H1450&gt;0,I1450/H1450,"")</x:f>
      </x:c>
      <x:c r="L1450" s="12" t="n">
        <x:v>0</x:v>
      </x:c>
      <x:c r="M1450" s="12" t="n">
        <x:v>0</x:v>
      </x:c>
      <x:c r="N1450" s="12" t="n">
        <x:f>M1450-L1450</x:f>
        <x:v>0</x:v>
      </x:c>
      <x:c r="O1450" s="3" t="str">
        <x:v>Anexo IX · fora do K</x:v>
      </x:c>
    </x:row>
    <x:row r="1451" ht="34" customHeight="1">
      <x:c r="A1451" s="3" t="str">
        <x:v>Julho</x:v>
      </x:c>
      <x:c r="B1451" s="3" t="str">
        <x:v>PERDAS</x:v>
      </x:c>
      <x:c r="C1451" s="3" t="str">
        <x:v>PERDAS</x:v>
      </x:c>
      <x:c r="D1451" s="3" t="str">
        <x:v>5082000254</x:v>
      </x:c>
      <x:c r="E1451" s="9" t="str">
        <x:v>INST RAMAL SECUNDARIO DA MEDICAO MF STC</x:v>
      </x:c>
      <x:c r="F1451" s="3" t="str">
        <x:v>UNIDADE</x:v>
      </x:c>
      <x:c r="G1451" s="10" t="n">
        <x:v>0</x:v>
      </x:c>
      <x:c r="H1451" s="10" t="str">
        <x:f>IF(G1451="","",G1451/12)</x:f>
      </x:c>
      <x:c r="I1451" s="10" t="n">
        <x:v>0</x:v>
      </x:c>
      <x:c r="J1451" s="10" t="str">
        <x:f>IF(H1451="","",I1451-H1451)</x:f>
      </x:c>
      <x:c r="K1451" s="11" t="str">
        <x:f>IF(H1451&gt;0,I1451/H1451,"")</x:f>
      </x:c>
      <x:c r="L1451" s="12" t="n">
        <x:v>0</x:v>
      </x:c>
      <x:c r="M1451" s="12" t="n">
        <x:v>0</x:v>
      </x:c>
      <x:c r="N1451" s="12" t="n">
        <x:f>M1451-L1451</x:f>
        <x:v>0</x:v>
      </x:c>
      <x:c r="O1451" s="3" t="str">
        <x:v>Anexo IX · fora do K</x:v>
      </x:c>
    </x:row>
    <x:row r="1452" ht="34" customHeight="1">
      <x:c r="A1452" s="3" t="str">
        <x:v>Julho</x:v>
      </x:c>
      <x:c r="B1452" s="3" t="str">
        <x:v>PERDAS</x:v>
      </x:c>
      <x:c r="C1452" s="3" t="str">
        <x:v>PERDAS</x:v>
      </x:c>
      <x:c r="D1452" s="3" t="str">
        <x:v>5082000262</x:v>
      </x:c>
      <x:c r="E1452" s="9" t="str">
        <x:v>SERV ATUALIZACAO FIRMWARE MF STC</x:v>
      </x:c>
      <x:c r="F1452" s="3" t="str">
        <x:v>UNIDADE</x:v>
      </x:c>
      <x:c r="G1452" s="10" t="n">
        <x:v>0</x:v>
      </x:c>
      <x:c r="H1452" s="10" t="str">
        <x:f>IF(G1452="","",G1452/12)</x:f>
      </x:c>
      <x:c r="I1452" s="10" t="n">
        <x:v>0</x:v>
      </x:c>
      <x:c r="J1452" s="10" t="str">
        <x:f>IF(H1452="","",I1452-H1452)</x:f>
      </x:c>
      <x:c r="K1452" s="11" t="str">
        <x:f>IF(H1452&gt;0,I1452/H1452,"")</x:f>
      </x:c>
      <x:c r="L1452" s="12" t="n">
        <x:v>0</x:v>
      </x:c>
      <x:c r="M1452" s="12" t="n">
        <x:v>0</x:v>
      </x:c>
      <x:c r="N1452" s="12" t="n">
        <x:f>M1452-L1452</x:f>
        <x:v>0</x:v>
      </x:c>
      <x:c r="O1452" s="3" t="str">
        <x:v>Anexo IX · fora do K</x:v>
      </x:c>
    </x:row>
    <x:row r="1453" ht="34" customHeight="1">
      <x:c r="A1453" s="3" t="str">
        <x:v>Julho</x:v>
      </x:c>
      <x:c r="B1453" s="3" t="str">
        <x:v>O&amp;M</x:v>
      </x:c>
      <x:c r="C1453" s="3" t="str">
        <x:v>QUALIDADE</x:v>
      </x:c>
      <x:c r="D1453" s="3" t="str">
        <x:v>5025300057</x:v>
      </x:c>
      <x:c r="E1453" s="9" t="str">
        <x:v>TURMA QUALIDADE EM DISP</x:v>
      </x:c>
      <x:c r="F1453" s="3" t="str">
        <x:v>HORA</x:v>
      </x:c>
      <x:c r="G1453" s="10" t="n">
        <x:v>11460</x:v>
      </x:c>
      <x:c r="H1453" s="10" t="n">
        <x:f>IF(G1453="","",G1453/12)</x:f>
        <x:v>955</x:v>
      </x:c>
      <x:c r="I1453" s="10" t="n">
        <x:v>885.85</x:v>
      </x:c>
      <x:c r="J1453" s="10" t="n">
        <x:f>IF(H1453="","",I1453-H1453)</x:f>
        <x:v>-69.14999999999998</x:v>
      </x:c>
      <x:c r="K1453" s="11" t="n">
        <x:f>IF(H1453&gt;0,I1453/H1453,"")</x:f>
        <x:v>0.9275916230366492</x:v>
      </x:c>
      <x:c r="L1453" s="12" t="n">
        <x:v>231606.6</x:v>
      </x:c>
      <x:c r="M1453" s="12" t="n">
        <x:v>214836.34</x:v>
      </x:c>
      <x:c r="N1453" s="12" t="n">
        <x:f>M1453-L1453</x:f>
        <x:v>-16770.26000000001</x:v>
      </x:c>
      <x:c r="O1453" s="3" t="str">
        <x:v>Anexo IX · fora do K</x:v>
      </x:c>
    </x:row>
    <x:row r="1454" ht="34" customHeight="1">
      <x:c r="A1454" s="3" t="str">
        <x:v>Julho</x:v>
      </x:c>
      <x:c r="B1454" s="3" t="str">
        <x:v>O&amp;M</x:v>
      </x:c>
      <x:c r="C1454" s="3" t="str">
        <x:v>QUALIDADE</x:v>
      </x:c>
      <x:c r="D1454" s="3" t="str">
        <x:v>5025300271</x:v>
      </x:c>
      <x:c r="E1454" s="9" t="str">
        <x:v>TURMA QUALIDADE ATEND EMERGENCIAL</x:v>
      </x:c>
      <x:c r="F1454" s="3" t="str">
        <x:v>HORA</x:v>
      </x:c>
      <x:c r="G1454" s="10" t="n">
        <x:v>0</x:v>
      </x:c>
      <x:c r="H1454" s="10" t="str">
        <x:f>IF(G1454="","",G1454/12)</x:f>
      </x:c>
      <x:c r="I1454" s="10" t="n">
        <x:v>0</x:v>
      </x:c>
      <x:c r="J1454" s="10" t="str">
        <x:f>IF(H1454="","",I1454-H1454)</x:f>
      </x:c>
      <x:c r="K1454" s="11" t="str">
        <x:f>IF(H1454&gt;0,I1454/H1454,"")</x:f>
      </x:c>
      <x:c r="L1454" s="12" t="n">
        <x:v>0</x:v>
      </x:c>
      <x:c r="M1454" s="12" t="n">
        <x:v>0</x:v>
      </x:c>
      <x:c r="N1454" s="12" t="n">
        <x:f>M1454-L1454</x:f>
        <x:v>0</x:v>
      </x:c>
      <x:c r="O1454" s="3" t="str">
        <x:v>Anexo IX · fora do K</x:v>
      </x:c>
    </x:row>
    <x:row r="1455" ht="34" customHeight="1">
      <x:c r="A1455" s="3" t="str">
        <x:v>Julho</x:v>
      </x:c>
      <x:c r="B1455" s="3" t="str">
        <x:v>O&amp;M</x:v>
      </x:c>
      <x:c r="C1455" s="3" t="str">
        <x:v>QUALIDADE</x:v>
      </x:c>
      <x:c r="D1455" s="3" t="str">
        <x:v>5025300278</x:v>
      </x:c>
      <x:c r="E1455" s="9" t="str">
        <x:v>TURMA QUALIDADE ATEND EMERGENCIAL (25%)</x:v>
      </x:c>
      <x:c r="F1455" s="3" t="str">
        <x:v>HORA</x:v>
      </x:c>
      <x:c r="G1455" s="10" t="n">
        <x:v>0</x:v>
      </x:c>
      <x:c r="H1455" s="10" t="str">
        <x:f>IF(G1455="","",G1455/12)</x:f>
      </x:c>
      <x:c r="I1455" s="10" t="n">
        <x:v>0</x:v>
      </x:c>
      <x:c r="J1455" s="10" t="str">
        <x:f>IF(H1455="","",I1455-H1455)</x:f>
      </x:c>
      <x:c r="K1455" s="11" t="str">
        <x:f>IF(H1455&gt;0,I1455/H1455,"")</x:f>
      </x:c>
      <x:c r="L1455" s="12" t="n">
        <x:v>0</x:v>
      </x:c>
      <x:c r="M1455" s="12" t="n">
        <x:v>0</x:v>
      </x:c>
      <x:c r="N1455" s="12" t="n">
        <x:f>M1455-L1455</x:f>
        <x:v>0</x:v>
      </x:c>
      <x:c r="O1455" s="3" t="str">
        <x:v>Anexo IX · fora do K</x:v>
      </x:c>
    </x:row>
    <x:row r="1456" ht="34" customHeight="1">
      <x:c r="A1456" s="3" t="str">
        <x:v>Julho</x:v>
      </x:c>
      <x:c r="B1456" s="3" t="str">
        <x:v>O&amp;M</x:v>
      </x:c>
      <x:c r="C1456" s="3" t="str">
        <x:v>QUALIDADE</x:v>
      </x:c>
      <x:c r="D1456" s="3" t="str">
        <x:v>5025300263</x:v>
      </x:c>
      <x:c r="E1456" s="9" t="str">
        <x:v>TURMA QUALIDADE SOBREAVISO</x:v>
      </x:c>
      <x:c r="F1456" s="3" t="str">
        <x:v>HORA</x:v>
      </x:c>
      <x:c r="G1456" s="10" t="n">
        <x:v>0</x:v>
      </x:c>
      <x:c r="H1456" s="10" t="str">
        <x:f>IF(G1456="","",G1456/12)</x:f>
      </x:c>
      <x:c r="I1456" s="10" t="n">
        <x:v>0</x:v>
      </x:c>
      <x:c r="J1456" s="10" t="str">
        <x:f>IF(H1456="","",I1456-H1456)</x:f>
      </x:c>
      <x:c r="K1456" s="11" t="str">
        <x:f>IF(H1456&gt;0,I1456/H1456,"")</x:f>
      </x:c>
      <x:c r="L1456" s="12" t="n">
        <x:v>0</x:v>
      </x:c>
      <x:c r="M1456" s="12" t="n">
        <x:v>0</x:v>
      </x:c>
      <x:c r="N1456" s="12" t="n">
        <x:f>M1456-L1456</x:f>
        <x:v>0</x:v>
      </x:c>
      <x:c r="O1456" s="3" t="str">
        <x:v>Anexo IX · fora do K</x:v>
      </x:c>
    </x:row>
    <x:row r="1457" ht="34" customHeight="1">
      <x:c r="A1457" s="3" t="str">
        <x:v>Julho</x:v>
      </x:c>
      <x:c r="B1457" s="3" t="str">
        <x:v>Não identificado</x:v>
      </x:c>
      <x:c r="C1457" s="3" t="str">
        <x:v>DISPONIBILIDADE / HORAS</x:v>
      </x:c>
      <x:c r="D1457" s="3" t="str">
        <x:v>5034000059</x:v>
      </x:c>
      <x:c r="E1457" s="9" t="str">
        <x:v>TURMA LV ATE 36,2KV 3H CESTO SP SOBREAV</x:v>
      </x:c>
      <x:c r="F1457" s="3" t="str">
        <x:v>Não informada</x:v>
      </x:c>
      <x:c r="G1457" s="10"/>
      <x:c r="H1457" s="10" t="str">
        <x:f>IF(G1457="","",G1457/12)</x:f>
      </x:c>
      <x:c r="I1457" s="10" t="n">
        <x:v>669.235</x:v>
      </x:c>
      <x:c r="J1457" s="10" t="str">
        <x:f>IF(H1457="","",I1457-H1457)</x:f>
      </x:c>
      <x:c r="K1457" s="11" t="str">
        <x:f>IF(H1457&gt;0,I1457/H1457,"")</x:f>
      </x:c>
      <x:c r="L1457" s="12" t="n">
        <x:v>0</x:v>
      </x:c>
      <x:c r="M1457" s="12" t="n">
        <x:v>24212.92</x:v>
      </x:c>
      <x:c r="N1457" s="12" t="n">
        <x:f>M1457-L1457</x:f>
        <x:v>24212.92</x:v>
      </x:c>
      <x:c r="O1457" s="3" t="str">
        <x:v>Ausente do Anexo IX</x:v>
      </x:c>
    </x:row>
    <x:row r="1458" ht="34" customHeight="1">
      <x:c r="A1458" s="3" t="str">
        <x:v>Julho</x:v>
      </x:c>
      <x:c r="B1458" s="3" t="str">
        <x:v>Não identificado</x:v>
      </x:c>
      <x:c r="C1458" s="3" t="str">
        <x:v>DISPONIBILIDADE / HORAS</x:v>
      </x:c>
      <x:c r="D1458" s="3" t="str">
        <x:v>5025300319</x:v>
      </x:c>
      <x:c r="E1458" s="9" t="str">
        <x:v>TURMA LV ATE 36,2KV 4H CESTO DP SOBREAV</x:v>
      </x:c>
      <x:c r="F1458" s="3" t="str">
        <x:v>Não informada</x:v>
      </x:c>
      <x:c r="G1458" s="10"/>
      <x:c r="H1458" s="10" t="str">
        <x:f>IF(G1458="","",G1458/12)</x:f>
      </x:c>
      <x:c r="I1458" s="10" t="n">
        <x:v>91.184</x:v>
      </x:c>
      <x:c r="J1458" s="10" t="str">
        <x:f>IF(H1458="","",I1458-H1458)</x:f>
      </x:c>
      <x:c r="K1458" s="11" t="str">
        <x:f>IF(H1458&gt;0,I1458/H1458,"")</x:f>
      </x:c>
      <x:c r="L1458" s="12" t="n">
        <x:v>0</x:v>
      </x:c>
      <x:c r="M1458" s="12" t="n">
        <x:v>4340.36</x:v>
      </x:c>
      <x:c r="N1458" s="12" t="n">
        <x:f>M1458-L1458</x:f>
        <x:v>4340.36</x:v>
      </x:c>
      <x:c r="O1458" s="3" t="str">
        <x:v>Ausente do Anexo IX</x:v>
      </x:c>
    </x:row>
    <x:row r="1459" ht="34" customHeight="1">
      <x:c r="A1459" s="3" t="str">
        <x:v>Agosto</x:v>
      </x:c>
      <x:c r="B1459" s="3" t="str">
        <x:v>O&amp;M</x:v>
      </x:c>
      <x:c r="C1459" s="3" t="str">
        <x:v>PRODUÇÃO</x:v>
      </x:c>
      <x:c r="D1459" s="3" t="str">
        <x:v>5020000092</x:v>
      </x:c>
      <x:c r="E1459" s="9" t="str">
        <x:v>INST POSTE CONCRETO ATE 14M LM</x:v>
      </x:c>
      <x:c r="F1459" s="3" t="str">
        <x:v>UNIDADE</x:v>
      </x:c>
      <x:c r="G1459" s="10" t="n">
        <x:v>9345</x:v>
      </x:c>
      <x:c r="H1459" s="10" t="n">
        <x:f>IF(G1459="","",G1459/12)</x:f>
        <x:v>778.75</x:v>
      </x:c>
      <x:c r="I1459" s="10" t="n">
        <x:v>624</x:v>
      </x:c>
      <x:c r="J1459" s="10" t="n">
        <x:f>IF(H1459="","",I1459-H1459)</x:f>
        <x:v>-154.75</x:v>
      </x:c>
      <x:c r="K1459" s="11" t="n">
        <x:f>IF(H1459&gt;0,I1459/H1459,"")</x:f>
        <x:v>0.8012841091492777</x:v>
      </x:c>
      <x:c r="L1459" s="12" t="n">
        <x:v>1371698.04</x:v>
      </x:c>
      <x:c r="M1459" s="12" t="n">
        <x:v>1099119.84</x:v>
      </x:c>
      <x:c r="N1459" s="12" t="n">
        <x:f>M1459-L1459</x:f>
        <x:v>-272578.19999999995</x:v>
      </x:c>
      <x:c r="O1459" s="3" t="str">
        <x:v>Anexo IX</x:v>
      </x:c>
    </x:row>
    <x:row r="1460" ht="34" customHeight="1">
      <x:c r="A1460" s="3" t="str">
        <x:v>Agosto</x:v>
      </x:c>
      <x:c r="B1460" s="3" t="str">
        <x:v>O&amp;M</x:v>
      </x:c>
      <x:c r="C1460" s="3" t="str">
        <x:v>PRODUÇÃO</x:v>
      </x:c>
      <x:c r="D1460" s="3" t="str">
        <x:v>5020000098</x:v>
      </x:c>
      <x:c r="E1460" s="9" t="str">
        <x:v>INST POSTE DE FIBRA 7 A 19M LM</x:v>
      </x:c>
      <x:c r="F1460" s="3" t="str">
        <x:v>UNIDADE</x:v>
      </x:c>
      <x:c r="G1460" s="10" t="n">
        <x:v>9503</x:v>
      </x:c>
      <x:c r="H1460" s="10" t="n">
        <x:f>IF(G1460="","",G1460/12)</x:f>
        <x:v>791.9166666666666</x:v>
      </x:c>
      <x:c r="I1460" s="10" t="n">
        <x:v>539</x:v>
      </x:c>
      <x:c r="J1460" s="10" t="n">
        <x:f>IF(H1460="","",I1460-H1460)</x:f>
        <x:v>-252.91666666666663</x:v>
      </x:c>
      <x:c r="K1460" s="11" t="n">
        <x:f>IF(H1460&gt;0,I1460/H1460,"")</x:f>
        <x:v>0.6806271703672525</x:v>
      </x:c>
      <x:c r="L1460" s="12" t="n">
        <x:v>930312.02</x:v>
      </x:c>
      <x:c r="M1460" s="12" t="n">
        <x:v>633195.64</x:v>
      </x:c>
      <x:c r="N1460" s="12" t="n">
        <x:f>M1460-L1460</x:f>
        <x:v>-297116.38</x:v>
      </x:c>
      <x:c r="O1460" s="3" t="str">
        <x:v>Anexo IX</x:v>
      </x:c>
    </x:row>
    <x:row r="1461" ht="34" customHeight="1">
      <x:c r="A1461" s="3" t="str">
        <x:v>Agosto</x:v>
      </x:c>
      <x:c r="B1461" s="3" t="str">
        <x:v>O&amp;M</x:v>
      </x:c>
      <x:c r="C1461" s="3" t="str">
        <x:v>PRODUÇÃO</x:v>
      </x:c>
      <x:c r="D1461" s="3" t="str">
        <x:v>5024000064</x:v>
      </x:c>
      <x:c r="E1461" s="9" t="str">
        <x:v>INST RAMAL DE CONEXAO CONC/MULTIPLEX LM</x:v>
      </x:c>
      <x:c r="F1461" s="3" t="str">
        <x:v>UNIDADE</x:v>
      </x:c>
      <x:c r="G1461" s="10" t="n">
        <x:v>21616</x:v>
      </x:c>
      <x:c r="H1461" s="10" t="n">
        <x:f>IF(G1461="","",G1461/12)</x:f>
        <x:v>1801.3333333333333</x:v>
      </x:c>
      <x:c r="I1461" s="10" t="n">
        <x:v>112</x:v>
      </x:c>
      <x:c r="J1461" s="10" t="n">
        <x:f>IF(H1461="","",I1461-H1461)</x:f>
        <x:v>-1689.3333333333333</x:v>
      </x:c>
      <x:c r="K1461" s="11" t="n">
        <x:f>IF(H1461&gt;0,I1461/H1461,"")</x:f>
        <x:v>0.062176165803108814</x:v>
      </x:c>
      <x:c r="L1461" s="12" t="n">
        <x:v>899784.01</x:v>
      </x:c>
      <x:c r="M1461" s="12" t="n">
        <x:v>55945.12</x:v>
      </x:c>
      <x:c r="N1461" s="12" t="n">
        <x:f>M1461-L1461</x:f>
        <x:v>-843838.89</x:v>
      </x:c>
      <x:c r="O1461" s="3" t="str">
        <x:v>Anexo IX</x:v>
      </x:c>
    </x:row>
    <x:row r="1462" ht="34" customHeight="1">
      <x:c r="A1462" s="3" t="str">
        <x:v>Agosto</x:v>
      </x:c>
      <x:c r="B1462" s="3" t="str">
        <x:v>O&amp;M</x:v>
      </x:c>
      <x:c r="C1462" s="3" t="str">
        <x:v>PRODUÇÃO</x:v>
      </x:c>
      <x:c r="D1462" s="3" t="str">
        <x:v>5021100014</x:v>
      </x:c>
      <x:c r="E1462" s="9" t="str">
        <x:v>INST ESTRUTURA SECUNDARIA LM</x:v>
      </x:c>
      <x:c r="F1462" s="3" t="str">
        <x:v>UNIDADE</x:v>
      </x:c>
      <x:c r="G1462" s="10" t="n">
        <x:v>28396</x:v>
      </x:c>
      <x:c r="H1462" s="10" t="n">
        <x:f>IF(G1462="","",G1462/12)</x:f>
        <x:v>2366.3333333333335</x:v>
      </x:c>
      <x:c r="I1462" s="10" t="n">
        <x:v>809</x:v>
      </x:c>
      <x:c r="J1462" s="10" t="n">
        <x:f>IF(H1462="","",I1462-H1462)</x:f>
        <x:v>-1557.3333333333335</x:v>
      </x:c>
      <x:c r="K1462" s="11" t="n">
        <x:f>IF(H1462&gt;0,I1462/H1462,"")</x:f>
        <x:v>0.3418791379067474</x:v>
      </x:c>
      <x:c r="L1462" s="12" t="n">
        <x:v>559898.13</x:v>
      </x:c>
      <x:c r="M1462" s="12" t="n">
        <x:v>191417.49</x:v>
      </x:c>
      <x:c r="N1462" s="12" t="n">
        <x:f>M1462-L1462</x:f>
        <x:v>-368480.64</x:v>
      </x:c>
      <x:c r="O1462" s="3" t="str">
        <x:v>Anexo IX</x:v>
      </x:c>
    </x:row>
    <x:row r="1463" ht="34" customHeight="1">
      <x:c r="A1463" s="3" t="str">
        <x:v>Agosto</x:v>
      </x:c>
      <x:c r="B1463" s="3" t="str">
        <x:v>O&amp;M</x:v>
      </x:c>
      <x:c r="C1463" s="3" t="str">
        <x:v>PRODUÇÃO</x:v>
      </x:c>
      <x:c r="D1463" s="3" t="str">
        <x:v>5031200310</x:v>
      </x:c>
      <x:c r="E1463" s="9" t="str">
        <x:v>INST ESTR PRI 2/3F SUS/PAS SP CRUZ SP LV</x:v>
      </x:c>
      <x:c r="F1463" s="3" t="str">
        <x:v>UNIDADE</x:v>
      </x:c>
      <x:c r="G1463" s="10" t="n">
        <x:v>10486</x:v>
      </x:c>
      <x:c r="H1463" s="10" t="n">
        <x:f>IF(G1463="","",G1463/12)</x:f>
        <x:v>873.8333333333334</x:v>
      </x:c>
      <x:c r="I1463" s="10" t="n">
        <x:v>63</x:v>
      </x:c>
      <x:c r="J1463" s="10" t="n">
        <x:f>IF(H1463="","",I1463-H1463)</x:f>
        <x:v>-810.8333333333334</x:v>
      </x:c>
      <x:c r="K1463" s="11" t="n">
        <x:f>IF(H1463&gt;0,I1463/H1463,"")</x:f>
        <x:v>0.07209612817089452</x:v>
      </x:c>
      <x:c r="L1463" s="12" t="n">
        <x:v>543270.92</x:v>
      </x:c>
      <x:c r="M1463" s="12" t="n">
        <x:v>39167.73</x:v>
      </x:c>
      <x:c r="N1463" s="12" t="n">
        <x:f>M1463-L1463</x:f>
        <x:v>-504103.19000000006</x:v>
      </x:c>
      <x:c r="O1463" s="3" t="str">
        <x:v>Anexo IX</x:v>
      </x:c>
    </x:row>
    <x:row r="1464" ht="34" customHeight="1">
      <x:c r="A1464" s="3" t="str">
        <x:v>Agosto</x:v>
      </x:c>
      <x:c r="B1464" s="3" t="str">
        <x:v>O&amp;M</x:v>
      </x:c>
      <x:c r="C1464" s="3" t="str">
        <x:v>PRODUÇÃO</x:v>
      </x:c>
      <x:c r="D1464" s="3" t="str">
        <x:v>5021000131</x:v>
      </x:c>
      <x:c r="E1464" s="9" t="str">
        <x:v>INST ESTR PRI 2/3F SUS/PAS SP CRUZ SP LM</x:v>
      </x:c>
      <x:c r="F1464" s="3" t="str">
        <x:v>CONJUNTO</x:v>
      </x:c>
      <x:c r="G1464" s="10" t="n">
        <x:v>7809.081683424932</x:v>
      </x:c>
      <x:c r="H1464" s="10" t="n">
        <x:f>IF(G1464="","",G1464/12)</x:f>
        <x:v>650.7568069520777</x:v>
      </x:c>
      <x:c r="I1464" s="10" t="n">
        <x:v>448</x:v>
      </x:c>
      <x:c r="J1464" s="10" t="n">
        <x:f>IF(H1464="","",I1464-H1464)</x:f>
        <x:v>-202.75680695207768</x:v>
      </x:c>
      <x:c r="K1464" s="11" t="n">
        <x:f>IF(H1464&gt;0,I1464/H1464,"")</x:f>
        <x:v>0.6884292184330407</x:v>
      </x:c>
      <x:c r="L1464" s="12" t="n">
        <x:v>424709.92</x:v>
      </x:c>
      <x:c r="M1464" s="12" t="n">
        <x:v>292382.72</x:v>
      </x:c>
      <x:c r="N1464" s="12" t="n">
        <x:f>M1464-L1464</x:f>
        <x:v>-132327.2</x:v>
      </x:c>
      <x:c r="O1464" s="3" t="str">
        <x:v>Anexo IX</x:v>
      </x:c>
    </x:row>
    <x:row r="1465" ht="34" customHeight="1">
      <x:c r="A1465" s="3" t="str">
        <x:v>Agosto</x:v>
      </x:c>
      <x:c r="B1465" s="3" t="str">
        <x:v>O&amp;M</x:v>
      </x:c>
      <x:c r="C1465" s="3" t="str">
        <x:v>PRODUÇÃO</x:v>
      </x:c>
      <x:c r="D1465" s="3" t="str">
        <x:v>5031200316</x:v>
      </x:c>
      <x:c r="E1465" s="9" t="str">
        <x:v>INST ESTR PRI 2/3F ANC/AMA DP CRUZ DP LV</x:v>
      </x:c>
      <x:c r="F1465" s="3" t="str">
        <x:v>UNIDADE</x:v>
      </x:c>
      <x:c r="G1465" s="10" t="n">
        <x:v>2858.6666666666665</x:v>
      </x:c>
      <x:c r="H1465" s="10" t="n">
        <x:f>IF(G1465="","",G1465/12)</x:f>
        <x:v>238.2222222222222</x:v>
      </x:c>
      <x:c r="I1465" s="10" t="n">
        <x:v>18</x:v>
      </x:c>
      <x:c r="J1465" s="10" t="n">
        <x:f>IF(H1465="","",I1465-H1465)</x:f>
        <x:v>-220.2222222222222</x:v>
      </x:c>
      <x:c r="K1465" s="11" t="n">
        <x:f>IF(H1465&gt;0,I1465/H1465,"")</x:f>
        <x:v>0.07555970149253732</x:v>
      </x:c>
      <x:c r="L1465" s="12" t="n">
        <x:v>397707.24</x:v>
      </x:c>
      <x:c r="M1465" s="12" t="n">
        <x:v>30050.64</x:v>
      </x:c>
      <x:c r="N1465" s="12" t="n">
        <x:f>M1465-L1465</x:f>
        <x:v>-367656.6</x:v>
      </x:c>
      <x:c r="O1465" s="3" t="str">
        <x:v>Anexo IX</x:v>
      </x:c>
    </x:row>
    <x:row r="1466" ht="34" customHeight="1">
      <x:c r="A1466" s="3" t="str">
        <x:v>Agosto</x:v>
      </x:c>
      <x:c r="B1466" s="3" t="str">
        <x:v>O&amp;M</x:v>
      </x:c>
      <x:c r="C1466" s="3" t="str">
        <x:v>PRODUÇÃO</x:v>
      </x:c>
      <x:c r="D1466" s="3" t="str">
        <x:v>5022200035</x:v>
      </x:c>
      <x:c r="E1466" s="9" t="str">
        <x:v>INST 1HASTE ADICIONAL ATERRAMENTO LM</x:v>
      </x:c>
      <x:c r="F1466" s="3" t="str">
        <x:v>UNIDADE</x:v>
      </x:c>
      <x:c r="G1466" s="10" t="n">
        <x:v>13190</x:v>
      </x:c>
      <x:c r="H1466" s="10" t="n">
        <x:f>IF(G1466="","",G1466/12)</x:f>
        <x:v>1099.1666666666667</x:v>
      </x:c>
      <x:c r="I1466" s="10" t="n">
        <x:v>1</x:v>
      </x:c>
      <x:c r="J1466" s="10" t="n">
        <x:f>IF(H1466="","",I1466-H1466)</x:f>
        <x:v>-1098.1666666666667</x:v>
      </x:c>
      <x:c r="K1466" s="11" t="n">
        <x:f>IF(H1466&gt;0,I1466/H1466,"")</x:f>
        <x:v>0.0009097801364670204</x:v>
      </x:c>
      <x:c r="L1466" s="12" t="n">
        <x:v>374650.96</x:v>
      </x:c>
      <x:c r="M1466" s="12" t="n">
        <x:v>340.85</x:v>
      </x:c>
      <x:c r="N1466" s="12" t="n">
        <x:f>M1466-L1466</x:f>
        <x:v>-374310.11000000004</x:v>
      </x:c>
      <x:c r="O1466" s="3" t="str">
        <x:v>Anexo IX</x:v>
      </x:c>
    </x:row>
    <x:row r="1467" ht="34" customHeight="1">
      <x:c r="A1467" s="3" t="str">
        <x:v>Agosto</x:v>
      </x:c>
      <x:c r="B1467" s="3" t="str">
        <x:v>O&amp;M</x:v>
      </x:c>
      <x:c r="C1467" s="3" t="str">
        <x:v>PRODUÇÃO</x:v>
      </x:c>
      <x:c r="D1467" s="3" t="str">
        <x:v>5031200314</x:v>
      </x:c>
      <x:c r="E1467" s="9" t="str">
        <x:v>INST ESTR PRI 2/3F ANC/AMA SP CRUZ DP LV</x:v>
      </x:c>
      <x:c r="F1467" s="3" t="str">
        <x:v>UNIDADE</x:v>
      </x:c>
      <x:c r="G1467" s="10" t="n">
        <x:v>3167.4496433559025</x:v>
      </x:c>
      <x:c r="H1467" s="10" t="n">
        <x:f>IF(G1467="","",G1467/12)</x:f>
        <x:v>263.9541369463252</x:v>
      </x:c>
      <x:c r="I1467" s="10" t="n">
        <x:v>6</x:v>
      </x:c>
      <x:c r="J1467" s="10" t="n">
        <x:f>IF(H1467="","",I1467-H1467)</x:f>
        <x:v>-257.9541369463252</x:v>
      </x:c>
      <x:c r="K1467" s="11" t="n">
        <x:f>IF(H1467&gt;0,I1467/H1467,"")</x:f>
        <x:v>0.022731221678939224</x:v>
      </x:c>
      <x:c r="L1467" s="12" t="n">
        <x:v>330491.7</x:v>
      </x:c>
      <x:c r="M1467" s="12" t="n">
        <x:v>7512.48</x:v>
      </x:c>
      <x:c r="N1467" s="12" t="n">
        <x:f>M1467-L1467</x:f>
        <x:v>-322979.22000000003</x:v>
      </x:c>
      <x:c r="O1467" s="3" t="str">
        <x:v>Anexo IX</x:v>
      </x:c>
    </x:row>
    <x:row r="1468" ht="34" customHeight="1">
      <x:c r="A1468" s="3" t="str">
        <x:v>Agosto</x:v>
      </x:c>
      <x:c r="B1468" s="3" t="str">
        <x:v>O&amp;M</x:v>
      </x:c>
      <x:c r="C1468" s="3" t="str">
        <x:v>PRODUÇÃO</x:v>
      </x:c>
      <x:c r="D1468" s="3" t="str">
        <x:v>5020000118</x:v>
      </x:c>
      <x:c r="E1468" s="9" t="str">
        <x:v>RET POSTE DE MADEIRA LM</x:v>
      </x:c>
      <x:c r="F1468" s="3" t="str">
        <x:v>UNIDADE</x:v>
      </x:c>
      <x:c r="G1468" s="10" t="n">
        <x:v>6376</x:v>
      </x:c>
      <x:c r="H1468" s="10" t="n">
        <x:f>IF(G1468="","",G1468/12)</x:f>
        <x:v>531.3333333333334</x:v>
      </x:c>
      <x:c r="I1468" s="10" t="n">
        <x:v>892</x:v>
      </x:c>
      <x:c r="J1468" s="10" t="n">
        <x:f>IF(H1468="","",I1468-H1468)</x:f>
        <x:v>360.66666666666663</x:v>
      </x:c>
      <x:c r="K1468" s="11" t="n">
        <x:f>IF(H1468&gt;0,I1468/H1468,"")</x:f>
        <x:v>1.6787954830614804</x:v>
      </x:c>
      <x:c r="L1468" s="12" t="n">
        <x:v>318273.98</x:v>
      </x:c>
      <x:c r="M1468" s="12" t="n">
        <x:v>534316.92</x:v>
      </x:c>
      <x:c r="N1468" s="12" t="n">
        <x:f>M1468-L1468</x:f>
        <x:v>216042.94000000006</x:v>
      </x:c>
      <x:c r="O1468" s="3" t="str">
        <x:v>Anexo IX</x:v>
      </x:c>
    </x:row>
    <x:row r="1469" ht="34" customHeight="1">
      <x:c r="A1469" s="3" t="str">
        <x:v>Agosto</x:v>
      </x:c>
      <x:c r="B1469" s="3" t="str">
        <x:v>O&amp;M</x:v>
      </x:c>
      <x:c r="C1469" s="3" t="str">
        <x:v>PRODUÇÃO</x:v>
      </x:c>
      <x:c r="D1469" s="3" t="str">
        <x:v>5020100057</x:v>
      </x:c>
      <x:c r="E1469" s="9" t="str">
        <x:v>BASE CONCRETO 2CAMADAS PARA POSTE LM</x:v>
      </x:c>
      <x:c r="F1469" s="3" t="str">
        <x:v>UNIDADE</x:v>
      </x:c>
      <x:c r="G1469" s="10" t="n">
        <x:v>2573</x:v>
      </x:c>
      <x:c r="H1469" s="10" t="n">
        <x:f>IF(G1469="","",G1469/12)</x:f>
        <x:v>214.41666666666666</x:v>
      </x:c>
      <x:c r="I1469" s="10" t="n">
        <x:v>46</x:v>
      </x:c>
      <x:c r="J1469" s="10" t="n">
        <x:f>IF(H1469="","",I1469-H1469)</x:f>
        <x:v>-168.41666666666666</x:v>
      </x:c>
      <x:c r="K1469" s="11" t="n">
        <x:f>IF(H1469&gt;0,I1469/H1469,"")</x:f>
        <x:v>0.2145355616012437</x:v>
      </x:c>
      <x:c r="L1469" s="12" t="n">
        <x:v>310342.4</x:v>
      </x:c>
      <x:c r="M1469" s="12" t="n">
        <x:v>66579.48</x:v>
      </x:c>
      <x:c r="N1469" s="12" t="n">
        <x:f>M1469-L1469</x:f>
        <x:v>-243762.92000000004</x:v>
      </x:c>
      <x:c r="O1469" s="3" t="str">
        <x:v>Anexo IX</x:v>
      </x:c>
    </x:row>
    <x:row r="1470" ht="34" customHeight="1">
      <x:c r="A1470" s="3" t="str">
        <x:v>Agosto</x:v>
      </x:c>
      <x:c r="B1470" s="3" t="str">
        <x:v>O&amp;M</x:v>
      </x:c>
      <x:c r="C1470" s="3" t="str">
        <x:v>PRODUÇÃO</x:v>
      </x:c>
      <x:c r="D1470" s="3" t="str">
        <x:v>5021000137</x:v>
      </x:c>
      <x:c r="E1470" s="9" t="str">
        <x:v>INST ESTR PRI 2/3F ANC/AMA DP CRUZ DP LM</x:v>
      </x:c>
      <x:c r="F1470" s="3" t="str">
        <x:v>CONJUNTO</x:v>
      </x:c>
      <x:c r="G1470" s="10" t="n">
        <x:v>2396.6414668731695</x:v>
      </x:c>
      <x:c r="H1470" s="10" t="n">
        <x:f>IF(G1470="","",G1470/12)</x:f>
        <x:v>199.7201222394308</x:v>
      </x:c>
      <x:c r="I1470" s="10" t="n">
        <x:v>66</x:v>
      </x:c>
      <x:c r="J1470" s="10" t="n">
        <x:f>IF(H1470="","",I1470-H1470)</x:f>
        <x:v>-133.7201222394308</x:v>
      </x:c>
      <x:c r="K1470" s="11" t="n">
        <x:f>IF(H1470&gt;0,I1470/H1470,"")</x:f>
        <x:v>0.33046244544591813</x:v>
      </x:c>
      <x:c r="L1470" s="12" t="n">
        <x:v>304061.9</x:v>
      </x:c>
      <x:c r="M1470" s="12" t="n">
        <x:v>100481.04</x:v>
      </x:c>
      <x:c r="N1470" s="12" t="n">
        <x:f>M1470-L1470</x:f>
        <x:v>-203580.86000000004</x:v>
      </x:c>
      <x:c r="O1470" s="3" t="str">
        <x:v>Anexo IX</x:v>
      </x:c>
    </x:row>
    <x:row r="1471" ht="34" customHeight="1">
      <x:c r="A1471" s="3" t="str">
        <x:v>Agosto</x:v>
      </x:c>
      <x:c r="B1471" s="3" t="str">
        <x:v>O&amp;M</x:v>
      </x:c>
      <x:c r="C1471" s="3" t="str">
        <x:v>PRODUÇÃO</x:v>
      </x:c>
      <x:c r="D1471" s="3" t="str">
        <x:v>5025300148</x:v>
      </x:c>
      <x:c r="E1471" s="9" t="str">
        <x:v>RET ESTR CP TRAFO DT 3F LM</x:v>
      </x:c>
      <x:c r="F1471" s="3" t="str">
        <x:v>CONJUNTO</x:v>
      </x:c>
      <x:c r="G1471" s="10" t="n">
        <x:v>1631.344361663389</x:v>
      </x:c>
      <x:c r="H1471" s="10" t="n">
        <x:f>IF(G1471="","",G1471/12)</x:f>
        <x:v>135.9453634719491</x:v>
      </x:c>
      <x:c r="I1471" s="10" t="n">
        <x:v>32</x:v>
      </x:c>
      <x:c r="J1471" s="10" t="n">
        <x:f>IF(H1471="","",I1471-H1471)</x:f>
        <x:v>-103.9453634719491</x:v>
      </x:c>
      <x:c r="K1471" s="11" t="n">
        <x:f>IF(H1471&gt;0,I1471/H1471,"")</x:f>
        <x:v>0.23538868250260603</x:v>
      </x:c>
      <x:c r="L1471" s="12" t="n">
        <x:v>294853.26</x:v>
      </x:c>
      <x:c r="M1471" s="12" t="n">
        <x:v>69405.12</x:v>
      </x:c>
      <x:c r="N1471" s="12" t="n">
        <x:f>M1471-L1471</x:f>
        <x:v>-225448.14</x:v>
      </x:c>
      <x:c r="O1471" s="3" t="str">
        <x:v>Anexo IX</x:v>
      </x:c>
    </x:row>
    <x:row r="1472" ht="34" customHeight="1">
      <x:c r="A1472" s="3" t="str">
        <x:v>Agosto</x:v>
      </x:c>
      <x:c r="B1472" s="3" t="str">
        <x:v>O&amp;M</x:v>
      </x:c>
      <x:c r="C1472" s="3" t="str">
        <x:v>PRODUÇÃO</x:v>
      </x:c>
      <x:c r="D1472" s="3" t="str">
        <x:v>5023000183</x:v>
      </x:c>
      <x:c r="E1472" s="9" t="str">
        <x:v>INST TRAFO DT POSTE/PLATAF 3F LM</x:v>
      </x:c>
      <x:c r="F1472" s="3" t="str">
        <x:v>UNIDADE</x:v>
      </x:c>
      <x:c r="G1472" s="10" t="n">
        <x:v>2194.073224277268</x:v>
      </x:c>
      <x:c r="H1472" s="10" t="n">
        <x:f>IF(G1472="","",G1472/12)</x:f>
        <x:v>182.839435356439</x:v>
      </x:c>
      <x:c r="I1472" s="10" t="n">
        <x:v>101</x:v>
      </x:c>
      <x:c r="J1472" s="10" t="n">
        <x:f>IF(H1472="","",I1472-H1472)</x:f>
        <x:v>-81.839435356439</x:v>
      </x:c>
      <x:c r="K1472" s="11" t="n">
        <x:f>IF(H1472&gt;0,I1472/H1472,"")</x:f>
        <x:v>0.5523972429859241</x:v>
      </x:c>
      <x:c r="L1472" s="12" t="n">
        <x:v>276391.06</x:v>
      </x:c>
      <x:c r="M1472" s="12" t="n">
        <x:v>152677.66</x:v>
      </x:c>
      <x:c r="N1472" s="12" t="n">
        <x:f>M1472-L1472</x:f>
        <x:v>-123713.4</x:v>
      </x:c>
      <x:c r="O1472" s="3" t="str">
        <x:v>Anexo IX</x:v>
      </x:c>
    </x:row>
    <x:row r="1473" ht="34" customHeight="1">
      <x:c r="A1473" s="3" t="str">
        <x:v>Agosto</x:v>
      </x:c>
      <x:c r="B1473" s="3" t="str">
        <x:v>O&amp;M</x:v>
      </x:c>
      <x:c r="C1473" s="3" t="str">
        <x:v>PRODUÇÃO</x:v>
      </x:c>
      <x:c r="D1473" s="3" t="str">
        <x:v>5022000236</x:v>
      </x:c>
      <x:c r="E1473" s="9" t="str">
        <x:v>INST COND NU ALUMINIO &lt;= 1/0 LM</x:v>
      </x:c>
      <x:c r="F1473" s="3" t="str">
        <x:v>METRO</x:v>
      </x:c>
      <x:c r="G1473" s="10" t="n">
        <x:v>585467.778759593</x:v>
      </x:c>
      <x:c r="H1473" s="10" t="n">
        <x:f>IF(G1473="","",G1473/12)</x:f>
        <x:v>48788.98156329942</x:v>
      </x:c>
      <x:c r="I1473" s="10" t="n">
        <x:v>15188</x:v>
      </x:c>
      <x:c r="J1473" s="10" t="n">
        <x:f>IF(H1473="","",I1473-H1473)</x:f>
        <x:v>-33600.98156329942</x:v>
      </x:c>
      <x:c r="K1473" s="11" t="n">
        <x:f>IF(H1473&gt;0,I1473/H1473,"")</x:f>
        <x:v>0.31129979584211864</x:v>
      </x:c>
      <x:c r="L1473" s="12" t="n">
        <x:v>275657.75</x:v>
      </x:c>
      <x:c r="M1473" s="12" t="n">
        <x:v>85812.2</x:v>
      </x:c>
      <x:c r="N1473" s="12" t="n">
        <x:f>M1473-L1473</x:f>
        <x:v>-189845.55</x:v>
      </x:c>
      <x:c r="O1473" s="3" t="str">
        <x:v>Anexo IX</x:v>
      </x:c>
    </x:row>
    <x:row r="1474" ht="34" customHeight="1">
      <x:c r="A1474" s="3" t="str">
        <x:v>Agosto</x:v>
      </x:c>
      <x:c r="B1474" s="3" t="str">
        <x:v>O&amp;M</x:v>
      </x:c>
      <x:c r="C1474" s="3" t="str">
        <x:v>PRODUÇÃO</x:v>
      </x:c>
      <x:c r="D1474" s="3" t="str">
        <x:v>5025300147</x:v>
      </x:c>
      <x:c r="E1474" s="9" t="str">
        <x:v>INST ESTR CP TRAFO DT 3F LM</x:v>
      </x:c>
      <x:c r="F1474" s="3" t="str">
        <x:v>CONJUNTO</x:v>
      </x:c>
      <x:c r="G1474" s="10" t="n">
        <x:v>944.4647425911436</x:v>
      </x:c>
      <x:c r="H1474" s="10" t="n">
        <x:f>IF(G1474="","",G1474/12)</x:f>
        <x:v>78.70539521592863</x:v>
      </x:c>
      <x:c r="I1474" s="10" t="n">
        <x:v>58</x:v>
      </x:c>
      <x:c r="J1474" s="10" t="n">
        <x:f>IF(H1474="","",I1474-H1474)</x:f>
        <x:v>-20.705395215928633</x:v>
      </x:c>
      <x:c r="K1474" s="11" t="n">
        <x:f>IF(H1474&gt;0,I1474/H1474,"")</x:f>
        <x:v>0.7369253383567508</x:v>
      </x:c>
      <x:c r="L1474" s="12" t="n">
        <x:v>237951.6</x:v>
      </x:c>
      <x:c r="M1474" s="12" t="n">
        <x:v>175352.56</x:v>
      </x:c>
      <x:c r="N1474" s="12" t="n">
        <x:f>M1474-L1474</x:f>
        <x:v>-62599.04000000001</x:v>
      </x:c>
      <x:c r="O1474" s="3" t="str">
        <x:v>Anexo IX</x:v>
      </x:c>
    </x:row>
    <x:row r="1475" ht="34" customHeight="1">
      <x:c r="A1475" s="3" t="str">
        <x:v>Agosto</x:v>
      </x:c>
      <x:c r="B1475" s="3" t="str">
        <x:v>O&amp;M</x:v>
      </x:c>
      <x:c r="C1475" s="3" t="str">
        <x:v>PRODUÇÃO</x:v>
      </x:c>
      <x:c r="D1475" s="3" t="str">
        <x:v>5021000135</x:v>
      </x:c>
      <x:c r="E1475" s="9" t="str">
        <x:v>INST ESTR PRI 2/3F ANC/AMA SP CRUZ DP LM</x:v>
      </x:c>
      <x:c r="F1475" s="3" t="str">
        <x:v>CONJUNTO</x:v>
      </x:c>
      <x:c r="G1475" s="10" t="n">
        <x:v>2601.692472240851</x:v>
      </x:c>
      <x:c r="H1475" s="10" t="n">
        <x:f>IF(G1475="","",G1475/12)</x:f>
        <x:v>216.80770602007092</x:v>
      </x:c>
      <x:c r="I1475" s="10" t="n">
        <x:v>89</x:v>
      </x:c>
      <x:c r="J1475" s="10" t="n">
        <x:f>IF(H1475="","",I1475-H1475)</x:f>
        <x:v>-127.80770602007092</x:v>
      </x:c>
      <x:c r="K1475" s="11" t="n">
        <x:f>IF(H1475&gt;0,I1475/H1475,"")</x:f>
        <x:v>0.4105020141293356</x:v>
      </x:c>
      <x:c r="L1475" s="12" t="n">
        <x:v>232040.62</x:v>
      </x:c>
      <x:c r="M1475" s="12" t="n">
        <x:v>95253.14</x:v>
      </x:c>
      <x:c r="N1475" s="12" t="n">
        <x:f>M1475-L1475</x:f>
        <x:v>-136787.47999999998</x:v>
      </x:c>
      <x:c r="O1475" s="3" t="str">
        <x:v>Anexo IX</x:v>
      </x:c>
    </x:row>
    <x:row r="1476" ht="34" customHeight="1">
      <x:c r="A1476" s="3" t="str">
        <x:v>Agosto</x:v>
      </x:c>
      <x:c r="B1476" s="3" t="str">
        <x:v>O&amp;M</x:v>
      </x:c>
      <x:c r="C1476" s="3" t="str">
        <x:v>PRODUÇÃO</x:v>
      </x:c>
      <x:c r="D1476" s="3" t="str">
        <x:v>5033000292</x:v>
      </x:c>
      <x:c r="E1476" s="9" t="str">
        <x:v>INST CHAVE FUSIVEL 15/25KV LV</x:v>
      </x:c>
      <x:c r="F1476" s="3" t="str">
        <x:v>UNIDADE</x:v>
      </x:c>
      <x:c r="G1476" s="10" t="n">
        <x:v>7132</x:v>
      </x:c>
      <x:c r="H1476" s="10" t="n">
        <x:f>IF(G1476="","",G1476/12)</x:f>
        <x:v>594.3333333333334</x:v>
      </x:c>
      <x:c r="I1476" s="10" t="n">
        <x:v>44</x:v>
      </x:c>
      <x:c r="J1476" s="10" t="n">
        <x:f>IF(H1476="","",I1476-H1476)</x:f>
        <x:v>-550.3333333333334</x:v>
      </x:c>
      <x:c r="K1476" s="11" t="n">
        <x:f>IF(H1476&gt;0,I1476/H1476,"")</x:f>
        <x:v>0.07403252944475602</x:v>
      </x:c>
      <x:c r="L1476" s="12" t="n">
        <x:v>226250.81</x:v>
      </x:c>
      <x:c r="M1476" s="12" t="n">
        <x:v>16749.92</x:v>
      </x:c>
      <x:c r="N1476" s="12" t="n">
        <x:f>M1476-L1476</x:f>
        <x:v>-209500.89</x:v>
      </x:c>
      <x:c r="O1476" s="3" t="str">
        <x:v>Anexo IX</x:v>
      </x:c>
    </x:row>
    <x:row r="1477" ht="34" customHeight="1">
      <x:c r="A1477" s="3" t="str">
        <x:v>Agosto</x:v>
      </x:c>
      <x:c r="B1477" s="3" t="str">
        <x:v>O&amp;M</x:v>
      </x:c>
      <x:c r="C1477" s="3" t="str">
        <x:v>PRODUÇÃO</x:v>
      </x:c>
      <x:c r="D1477" s="3" t="str">
        <x:v>5022000266</x:v>
      </x:c>
      <x:c r="E1477" s="9" t="str">
        <x:v>INST COND 4PLEX BT 3X10(10)-3X120(70) LM</x:v>
      </x:c>
      <x:c r="F1477" s="3" t="str">
        <x:v>METRO</x:v>
      </x:c>
      <x:c r="G1477" s="10" t="n">
        <x:v>133375</x:v>
      </x:c>
      <x:c r="H1477" s="10" t="n">
        <x:f>IF(G1477="","",G1477/12)</x:f>
        <x:v>11114.583333333334</x:v>
      </x:c>
      <x:c r="I1477" s="10" t="n">
        <x:v>9726</x:v>
      </x:c>
      <x:c r="J1477" s="10" t="n">
        <x:f>IF(H1477="","",I1477-H1477)</x:f>
        <x:v>-1388.583333333334</x:v>
      </x:c>
      <x:c r="K1477" s="11" t="n">
        <x:f>IF(H1477&gt;0,I1477/H1477,"")</x:f>
        <x:v>0.875066541705717</x:v>
      </x:c>
      <x:c r="L1477" s="12" t="n">
        <x:v>217734.69</x:v>
      </x:c>
      <x:c r="M1477" s="12" t="n">
        <x:v>190532.34</x:v>
      </x:c>
      <x:c r="N1477" s="12" t="n">
        <x:f>M1477-L1477</x:f>
        <x:v>-27202.350000000006</x:v>
      </x:c>
      <x:c r="O1477" s="3" t="str">
        <x:v>Anexo IX</x:v>
      </x:c>
    </x:row>
    <x:row r="1478" ht="34" customHeight="1">
      <x:c r="A1478" s="3" t="str">
        <x:v>Agosto</x:v>
      </x:c>
      <x:c r="B1478" s="3" t="str">
        <x:v>O&amp;M</x:v>
      </x:c>
      <x:c r="C1478" s="3" t="str">
        <x:v>PRODUÇÃO</x:v>
      </x:c>
      <x:c r="D1478" s="3" t="str">
        <x:v>5031200338</x:v>
      </x:c>
      <x:c r="E1478" s="9" t="str">
        <x:v>TURMA LV INST POSTE ESTRUT PRIMARIA LV</x:v>
      </x:c>
      <x:c r="F1478" s="3" t="str">
        <x:v>UNIDADE</x:v>
      </x:c>
      <x:c r="G1478" s="10" t="n">
        <x:v>2022.860849958746</x:v>
      </x:c>
      <x:c r="H1478" s="10" t="n">
        <x:f>IF(G1478="","",G1478/12)</x:f>
        <x:v>168.57173749656218</x:v>
      </x:c>
      <x:c r="I1478" s="10" t="n">
        <x:v>30</x:v>
      </x:c>
      <x:c r="J1478" s="10" t="n">
        <x:f>IF(H1478="","",I1478-H1478)</x:f>
        <x:v>-138.57173749656218</x:v>
      </x:c>
      <x:c r="K1478" s="11" t="n">
        <x:f>IF(H1478&gt;0,I1478/H1478,"")</x:f>
        <x:v>0.17796577555363818</x:v>
      </x:c>
      <x:c r="L1478" s="12" t="n">
        <x:v>213902.36</x:v>
      </x:c>
      <x:c r="M1478" s="12" t="n">
        <x:v>38067.3</x:v>
      </x:c>
      <x:c r="N1478" s="12" t="n">
        <x:f>M1478-L1478</x:f>
        <x:v>-175835.06</x:v>
      </x:c>
      <x:c r="O1478" s="3" t="str">
        <x:v>Anexo IX</x:v>
      </x:c>
    </x:row>
    <x:row r="1479" ht="34" customHeight="1">
      <x:c r="A1479" s="3" t="str">
        <x:v>Agosto</x:v>
      </x:c>
      <x:c r="B1479" s="3" t="str">
        <x:v>O&amp;M</x:v>
      </x:c>
      <x:c r="C1479" s="3" t="str">
        <x:v>PRODUÇÃO</x:v>
      </x:c>
      <x:c r="D1479" s="3" t="str">
        <x:v>5031200311</x:v>
      </x:c>
      <x:c r="E1479" s="9" t="str">
        <x:v>RET ESTR PRI 2/3F SUS/PAS SP CRUZ SP LV</x:v>
      </x:c>
      <x:c r="F1479" s="3" t="str">
        <x:v>UNIDADE</x:v>
      </x:c>
      <x:c r="G1479" s="10" t="n">
        <x:v>6231.146666666666</x:v>
      </x:c>
      <x:c r="H1479" s="10" t="n">
        <x:f>IF(G1479="","",G1479/12)</x:f>
        <x:v>519.2622222222221</x:v>
      </x:c>
      <x:c r="I1479" s="10" t="n">
        <x:v>60</x:v>
      </x:c>
      <x:c r="J1479" s="10" t="n">
        <x:f>IF(H1479="","",I1479-H1479)</x:f>
        <x:v>-459.26222222222214</x:v>
      </x:c>
      <x:c r="K1479" s="11" t="n">
        <x:f>IF(H1479&gt;0,I1479/H1479,"")</x:f>
        <x:v>0.11554855607100675</x:v>
      </x:c>
      <x:c r="L1479" s="12" t="n">
        <x:v>207543.92</x:v>
      </x:c>
      <x:c r="M1479" s="12" t="n">
        <x:v>23981.4</x:v>
      </x:c>
      <x:c r="N1479" s="12" t="n">
        <x:f>M1479-L1479</x:f>
        <x:v>-183562.52000000002</x:v>
      </x:c>
      <x:c r="O1479" s="3" t="str">
        <x:v>Anexo IX</x:v>
      </x:c>
    </x:row>
    <x:row r="1480" ht="34" customHeight="1">
      <x:c r="A1480" s="3" t="str">
        <x:v>Agosto</x:v>
      </x:c>
      <x:c r="B1480" s="3" t="str">
        <x:v>O&amp;M</x:v>
      </x:c>
      <x:c r="C1480" s="3" t="str">
        <x:v>PRODUÇÃO</x:v>
      </x:c>
      <x:c r="D1480" s="3" t="str">
        <x:v>5035000061</x:v>
      </x:c>
      <x:c r="E1480" s="9" t="str">
        <x:v>PODA ARV MEDIO PT&gt;6&lt;12M REBAIX 2MR PO LV</x:v>
      </x:c>
      <x:c r="F1480" s="3" t="str">
        <x:v>UNIDADE</x:v>
      </x:c>
      <x:c r="G1480" s="10" t="n">
        <x:v>10064.547752057933</x:v>
      </x:c>
      <x:c r="H1480" s="10" t="n">
        <x:f>IF(G1480="","",G1480/12)</x:f>
        <x:v>838.7123126714945</x:v>
      </x:c>
      <x:c r="I1480" s="10" t="n">
        <x:v>15</x:v>
      </x:c>
      <x:c r="J1480" s="10" t="n">
        <x:f>IF(H1480="","",I1480-H1480)</x:f>
        <x:v>-823.7123126714945</x:v>
      </x:c>
      <x:c r="K1480" s="11" t="n">
        <x:f>IF(H1480&gt;0,I1480/H1480,"")</x:f>
        <x:v>0.01788455919076888</x:v>
      </x:c>
      <x:c r="L1480" s="12" t="n">
        <x:v>200804.5</x:v>
      </x:c>
      <x:c r="M1480" s="12" t="n">
        <x:v>3591.3</x:v>
      </x:c>
      <x:c r="N1480" s="12" t="n">
        <x:f>M1480-L1480</x:f>
        <x:v>-197213.2</x:v>
      </x:c>
      <x:c r="O1480" s="3" t="str">
        <x:v>Anexo IX</x:v>
      </x:c>
    </x:row>
    <x:row r="1481" ht="34" customHeight="1">
      <x:c r="A1481" s="3" t="str">
        <x:v>Agosto</x:v>
      </x:c>
      <x:c r="B1481" s="3" t="str">
        <x:v>O&amp;M</x:v>
      </x:c>
      <x:c r="C1481" s="3" t="str">
        <x:v>PRODUÇÃO</x:v>
      </x:c>
      <x:c r="D1481" s="3" t="str">
        <x:v>5023000186</x:v>
      </x:c>
      <x:c r="E1481" s="9" t="str">
        <x:v>RET TRAFO DT POSTE/PLATAF 3F LM</x:v>
      </x:c>
      <x:c r="F1481" s="3" t="str">
        <x:v>UNIDADE</x:v>
      </x:c>
      <x:c r="G1481" s="10" t="n">
        <x:v>1469</x:v>
      </x:c>
      <x:c r="H1481" s="10" t="n">
        <x:f>IF(G1481="","",G1481/12)</x:f>
        <x:v>122.41666666666667</x:v>
      </x:c>
      <x:c r="I1481" s="10" t="n">
        <x:v>101</x:v>
      </x:c>
      <x:c r="J1481" s="10" t="n">
        <x:f>IF(H1481="","",I1481-H1481)</x:f>
        <x:v>-21.41666666666667</x:v>
      </x:c>
      <x:c r="K1481" s="11" t="n">
        <x:f>IF(H1481&gt;0,I1481/H1481,"")</x:f>
        <x:v>0.8250510551395507</x:v>
      </x:c>
      <x:c r="L1481" s="12" t="n">
        <x:v>183443.82</x:v>
      </x:c>
      <x:c r="M1481" s="12" t="n">
        <x:v>151350.52</x:v>
      </x:c>
      <x:c r="N1481" s="12" t="n">
        <x:f>M1481-L1481</x:f>
        <x:v>-32093.300000000017</x:v>
      </x:c>
      <x:c r="O1481" s="3" t="str">
        <x:v>Anexo IX</x:v>
      </x:c>
    </x:row>
    <x:row r="1482" ht="34" customHeight="1">
      <x:c r="A1482" s="3" t="str">
        <x:v>Agosto</x:v>
      </x:c>
      <x:c r="B1482" s="3" t="str">
        <x:v>O&amp;M</x:v>
      </x:c>
      <x:c r="C1482" s="3" t="str">
        <x:v>PRODUÇÃO</x:v>
      </x:c>
      <x:c r="D1482" s="3" t="str">
        <x:v>5031200339</x:v>
      </x:c>
      <x:c r="E1482" s="9" t="str">
        <x:v>TURMA LV RET POSTE ESTRUT PRIMARIA LV</x:v>
      </x:c>
      <x:c r="F1482" s="3" t="str">
        <x:v>UNIDADE</x:v>
      </x:c>
      <x:c r="G1482" s="10" t="n">
        <x:v>1988.6686083982447</x:v>
      </x:c>
      <x:c r="H1482" s="10" t="n">
        <x:f>IF(G1482="","",G1482/12)</x:f>
        <x:v>165.72238403318707</x:v>
      </x:c>
      <x:c r="I1482" s="10" t="n">
        <x:v>26</x:v>
      </x:c>
      <x:c r="J1482" s="10" t="n">
        <x:f>IF(H1482="","",I1482-H1482)</x:f>
        <x:v>-139.72238403318707</x:v>
      </x:c>
      <x:c r="K1482" s="11" t="n">
        <x:f>IF(H1482&gt;0,I1482/H1482,"")</x:f>
        <x:v>0.15688888469522208</x:v>
      </x:c>
      <x:c r="L1482" s="12" t="n">
        <x:v>180249.61</x:v>
      </x:c>
      <x:c r="M1482" s="12" t="n">
        <x:v>28279.16</x:v>
      </x:c>
      <x:c r="N1482" s="12" t="n">
        <x:f>M1482-L1482</x:f>
        <x:v>-151970.44999999998</x:v>
      </x:c>
      <x:c r="O1482" s="3" t="str">
        <x:v>Anexo IX</x:v>
      </x:c>
    </x:row>
    <x:row r="1483" ht="34" customHeight="1">
      <x:c r="A1483" s="3" t="str">
        <x:v>Agosto</x:v>
      </x:c>
      <x:c r="B1483" s="3" t="str">
        <x:v>O&amp;M</x:v>
      </x:c>
      <x:c r="C1483" s="3" t="str">
        <x:v>PRODUÇÃO</x:v>
      </x:c>
      <x:c r="D1483" s="3" t="str">
        <x:v>5035000058</x:v>
      </x:c>
      <x:c r="E1483" s="9" t="str">
        <x:v>PODA ARV GRANDE PT &gt;=12M LAT 2GL PO LV</x:v>
      </x:c>
      <x:c r="F1483" s="3" t="str">
        <x:v>UNIDADE</x:v>
      </x:c>
      <x:c r="G1483" s="10" t="n">
        <x:v>7802.699685568456</x:v>
      </x:c>
      <x:c r="H1483" s="10" t="n">
        <x:f>IF(G1483="","",G1483/12)</x:f>
        <x:v>650.2249737973713</x:v>
      </x:c>
      <x:c r="I1483" s="10" t="n">
        <x:v>6</x:v>
      </x:c>
      <x:c r="J1483" s="10" t="n">
        <x:f>IF(H1483="","",I1483-H1483)</x:f>
        <x:v>-644.2249737973713</x:v>
      </x:c>
      <x:c r="K1483" s="11" t="n">
        <x:f>IF(H1483&gt;0,I1483/H1483,"")</x:f>
        <x:v>0.00922757544201889</x:v>
      </x:c>
      <x:c r="L1483" s="12" t="n">
        <x:v>177921.06</x:v>
      </x:c>
      <x:c r="M1483" s="12" t="n">
        <x:v>1641.78</x:v>
      </x:c>
      <x:c r="N1483" s="12" t="n">
        <x:f>M1483-L1483</x:f>
        <x:v>-176279.28</x:v>
      </x:c>
      <x:c r="O1483" s="3" t="str">
        <x:v>Anexo IX</x:v>
      </x:c>
    </x:row>
    <x:row r="1484" ht="34" customHeight="1">
      <x:c r="A1484" s="3" t="str">
        <x:v>Agosto</x:v>
      </x:c>
      <x:c r="B1484" s="3" t="str">
        <x:v>O&amp;M</x:v>
      </x:c>
      <x:c r="C1484" s="3" t="str">
        <x:v>PRODUÇÃO</x:v>
      </x:c>
      <x:c r="D1484" s="3" t="str">
        <x:v>5035000065</x:v>
      </x:c>
      <x:c r="E1484" s="9" t="str">
        <x:v>PODA ARV&gt;6&lt;12M REDE BT CENTRAL 2MC PO LV</x:v>
      </x:c>
      <x:c r="F1484" s="3" t="str">
        <x:v>UNIDADE</x:v>
      </x:c>
      <x:c r="G1484" s="10" t="n">
        <x:v>2952.690665430245</x:v>
      </x:c>
      <x:c r="H1484" s="10" t="n">
        <x:f>IF(G1484="","",G1484/12)</x:f>
        <x:v>246.05755545252043</x:v>
      </x:c>
      <x:c r="I1484" s="10" t="n">
        <x:v>13</x:v>
      </x:c>
      <x:c r="J1484" s="10" t="n">
        <x:f>IF(H1484="","",I1484-H1484)</x:f>
        <x:v>-233.05755545252043</x:v>
      </x:c>
      <x:c r="K1484" s="11" t="n">
        <x:f>IF(H1484&gt;0,I1484/H1484,"")</x:f>
        <x:v>0.05283316732986277</x:v>
      </x:c>
      <x:c r="L1484" s="12" t="n">
        <x:v>174329.32</x:v>
      </x:c>
      <x:c r="M1484" s="12" t="n">
        <x:v>9210.37</x:v>
      </x:c>
      <x:c r="N1484" s="12" t="n">
        <x:f>M1484-L1484</x:f>
        <x:v>-165118.95</x:v>
      </x:c>
      <x:c r="O1484" s="3" t="str">
        <x:v>Anexo IX</x:v>
      </x:c>
    </x:row>
    <x:row r="1485" ht="34" customHeight="1">
      <x:c r="A1485" s="3" t="str">
        <x:v>Agosto</x:v>
      </x:c>
      <x:c r="B1485" s="3" t="str">
        <x:v>O&amp;M</x:v>
      </x:c>
      <x:c r="C1485" s="3" t="str">
        <x:v>PRODUÇÃO</x:v>
      </x:c>
      <x:c r="D1485" s="3" t="str">
        <x:v>5022000237</x:v>
      </x:c>
      <x:c r="E1485" s="9" t="str">
        <x:v>RET COND NU ALUMINIO &lt;= 1/0 LM</x:v>
      </x:c>
      <x:c r="F1485" s="3" t="str">
        <x:v>METRO</x:v>
      </x:c>
      <x:c r="G1485" s="10" t="n">
        <x:v>698150</x:v>
      </x:c>
      <x:c r="H1485" s="10" t="n">
        <x:f>IF(G1485="","",G1485/12)</x:f>
        <x:v>58179.166666666664</x:v>
      </x:c>
      <x:c r="I1485" s="10" t="n">
        <x:v>33665</x:v>
      </x:c>
      <x:c r="J1485" s="10" t="n">
        <x:f>IF(H1485="","",I1485-H1485)</x:f>
        <x:v>-24514.166666666664</x:v>
      </x:c>
      <x:c r="K1485" s="11" t="n">
        <x:f>IF(H1485&gt;0,I1485/H1485,"")</x:f>
        <x:v>0.5786435579746473</x:v>
      </x:c>
      <x:c r="L1485" s="12" t="n">
        <x:v>160574.5</x:v>
      </x:c>
      <x:c r="M1485" s="12" t="n">
        <x:v>92915.4</x:v>
      </x:c>
      <x:c r="N1485" s="12" t="n">
        <x:f>M1485-L1485</x:f>
        <x:v>-67659.1</x:v>
      </x:c>
      <x:c r="O1485" s="3" t="str">
        <x:v>Anexo IX</x:v>
      </x:c>
    </x:row>
    <x:row r="1486" ht="34" customHeight="1">
      <x:c r="A1486" s="3" t="str">
        <x:v>Agosto</x:v>
      </x:c>
      <x:c r="B1486" s="3" t="str">
        <x:v>O&amp;M</x:v>
      </x:c>
      <x:c r="C1486" s="3" t="str">
        <x:v>PRODUÇÃO</x:v>
      </x:c>
      <x:c r="D1486" s="3" t="str">
        <x:v>5021000133</x:v>
      </x:c>
      <x:c r="E1486" s="9" t="str">
        <x:v>INST ESTR PRI 2/3F SUS/PAS DP CRUZ DP LM</x:v>
      </x:c>
      <x:c r="F1486" s="3" t="str">
        <x:v>CONJUNTO</x:v>
      </x:c>
      <x:c r="G1486" s="10" t="n">
        <x:v>1948.58248078913</x:v>
      </x:c>
      <x:c r="H1486" s="10" t="n">
        <x:f>IF(G1486="","",G1486/12)</x:f>
        <x:v>162.38187339909416</x:v>
      </x:c>
      <x:c r="I1486" s="10" t="n">
        <x:v>13</x:v>
      </x:c>
      <x:c r="J1486" s="10" t="n">
        <x:f>IF(H1486="","",I1486-H1486)</x:f>
        <x:v>-149.38187339909416</x:v>
      </x:c>
      <x:c r="K1486" s="11" t="n">
        <x:f>IF(H1486&gt;0,I1486/H1486,"")</x:f>
        <x:v>0.08005819693956383</x:v>
      </x:c>
      <x:c r="L1486" s="12" t="n">
        <x:v>154451.14</x:v>
      </x:c>
      <x:c r="M1486" s="12" t="n">
        <x:v>12365.08</x:v>
      </x:c>
      <x:c r="N1486" s="12" t="n">
        <x:f>M1486-L1486</x:f>
        <x:v>-142086.06000000003</x:v>
      </x:c>
      <x:c r="O1486" s="3" t="str">
        <x:v>Anexo IX</x:v>
      </x:c>
    </x:row>
    <x:row r="1487" ht="34" customHeight="1">
      <x:c r="A1487" s="3" t="str">
        <x:v>Agosto</x:v>
      </x:c>
      <x:c r="B1487" s="3" t="str">
        <x:v>O&amp;M</x:v>
      </x:c>
      <x:c r="C1487" s="3" t="str">
        <x:v>PRODUÇÃO</x:v>
      </x:c>
      <x:c r="D1487" s="3" t="str">
        <x:v>5021000132</x:v>
      </x:c>
      <x:c r="E1487" s="9" t="str">
        <x:v>RET ESTR PRI 2/3F SUS/PAS SP CRUZ SP LM</x:v>
      </x:c>
      <x:c r="F1487" s="3" t="str">
        <x:v>CONJUNTO</x:v>
      </x:c>
      <x:c r="G1487" s="10" t="n">
        <x:v>3678.266039248256</x:v>
      </x:c>
      <x:c r="H1487" s="10" t="n">
        <x:f>IF(G1487="","",G1487/12)</x:f>
        <x:v>306.5221699373547</x:v>
      </x:c>
      <x:c r="I1487" s="10" t="n">
        <x:v>383</x:v>
      </x:c>
      <x:c r="J1487" s="10" t="n">
        <x:f>IF(H1487="","",I1487-H1487)</x:f>
        <x:v>76.4778300626453</x:v>
      </x:c>
      <x:c r="K1487" s="11" t="n">
        <x:f>IF(H1487&gt;0,I1487/H1487,"")</x:f>
        <x:v>1.2495017899627796</x:v>
      </x:c>
      <x:c r="L1487" s="12" t="n">
        <x:v>150005.82</x:v>
      </x:c>
      <x:c r="M1487" s="12" t="n">
        <x:v>187432.54</x:v>
      </x:c>
      <x:c r="N1487" s="12" t="n">
        <x:f>M1487-L1487</x:f>
        <x:v>37426.72</x:v>
      </x:c>
      <x:c r="O1487" s="3" t="str">
        <x:v>Anexo IX</x:v>
      </x:c>
    </x:row>
    <x:row r="1488" ht="34" customHeight="1">
      <x:c r="A1488" s="3" t="str">
        <x:v>Agosto</x:v>
      </x:c>
      <x:c r="B1488" s="3" t="str">
        <x:v>O&amp;M</x:v>
      </x:c>
      <x:c r="C1488" s="3" t="str">
        <x:v>PRODUÇÃO</x:v>
      </x:c>
      <x:c r="D1488" s="3" t="str">
        <x:v>5025300400</x:v>
      </x:c>
      <x:c r="E1488" s="9" t="str">
        <x:v>INST ESPACADOR LOSANGULAR RDC LM</x:v>
      </x:c>
      <x:c r="F1488" s="3" t="str">
        <x:v>CONJUNTO</x:v>
      </x:c>
      <x:c r="G1488" s="10" t="n">
        <x:v>6291.57242513372</x:v>
      </x:c>
      <x:c r="H1488" s="10" t="n">
        <x:f>IF(G1488="","",G1488/12)</x:f>
        <x:v>524.2977020944767</x:v>
      </x:c>
      <x:c r="I1488" s="10" t="n">
        <x:v>0</x:v>
      </x:c>
      <x:c r="J1488" s="10" t="n">
        <x:f>IF(H1488="","",I1488-H1488)</x:f>
        <x:v>-524.2977020944767</x:v>
      </x:c>
      <x:c r="K1488" s="11" t="n">
        <x:f>IF(H1488&gt;0,I1488/H1488,"")</x:f>
        <x:v>0</x:v>
      </x:c>
      <x:c r="L1488" s="12" t="n">
        <x:v>144727.14</x:v>
      </x:c>
      <x:c r="M1488" s="12" t="n">
        <x:v>0</x:v>
      </x:c>
      <x:c r="N1488" s="12" t="n">
        <x:f>M1488-L1488</x:f>
        <x:v>-144727.14</x:v>
      </x:c>
      <x:c r="O1488" s="3" t="str">
        <x:v>Anexo IX</x:v>
      </x:c>
    </x:row>
    <x:row r="1489" ht="34" customHeight="1">
      <x:c r="A1489" s="3" t="str">
        <x:v>Agosto</x:v>
      </x:c>
      <x:c r="B1489" s="3" t="str">
        <x:v>O&amp;M</x:v>
      </x:c>
      <x:c r="C1489" s="3" t="str">
        <x:v>PRODUÇÃO</x:v>
      </x:c>
      <x:c r="D1489" s="3" t="str">
        <x:v>5033000296</x:v>
      </x:c>
      <x:c r="E1489" s="9" t="str">
        <x:v>INST CHAVE FACA LV</x:v>
      </x:c>
      <x:c r="F1489" s="3" t="str">
        <x:v>UNIDADE</x:v>
      </x:c>
      <x:c r="G1489" s="10" t="n">
        <x:v>4487</x:v>
      </x:c>
      <x:c r="H1489" s="10" t="n">
        <x:f>IF(G1489="","",G1489/12)</x:f>
        <x:v>373.9166666666667</x:v>
      </x:c>
      <x:c r="I1489" s="10" t="n">
        <x:v>41</x:v>
      </x:c>
      <x:c r="J1489" s="10" t="n">
        <x:f>IF(H1489="","",I1489-H1489)</x:f>
        <x:v>-332.9166666666667</x:v>
      </x:c>
      <x:c r="K1489" s="11" t="n">
        <x:f>IF(H1489&gt;0,I1489/H1489,"")</x:f>
        <x:v>0.10965010028972587</x:v>
      </x:c>
      <x:c r="L1489" s="12" t="n">
        <x:v>142342.6</x:v>
      </x:c>
      <x:c r="M1489" s="12" t="n">
        <x:v>15607.88</x:v>
      </x:c>
      <x:c r="N1489" s="12" t="n">
        <x:f>M1489-L1489</x:f>
        <x:v>-126734.72</x:v>
      </x:c>
      <x:c r="O1489" s="3" t="str">
        <x:v>Anexo IX</x:v>
      </x:c>
    </x:row>
    <x:row r="1490" ht="34" customHeight="1">
      <x:c r="A1490" s="3" t="str">
        <x:v>Agosto</x:v>
      </x:c>
      <x:c r="B1490" s="3" t="str">
        <x:v>O&amp;M</x:v>
      </x:c>
      <x:c r="C1490" s="3" t="str">
        <x:v>PRODUÇÃO</x:v>
      </x:c>
      <x:c r="D1490" s="3" t="str">
        <x:v>5033000293</x:v>
      </x:c>
      <x:c r="E1490" s="9" t="str">
        <x:v>RET CHAVE FUSIVEL 15/25KV LV</x:v>
      </x:c>
      <x:c r="F1490" s="3" t="str">
        <x:v>UNIDADE</x:v>
      </x:c>
      <x:c r="G1490" s="10" t="n">
        <x:v>4901.2266666666665</x:v>
      </x:c>
      <x:c r="H1490" s="10" t="n">
        <x:f>IF(G1490="","",G1490/12)</x:f>
        <x:v>408.43555555555554</x:v>
      </x:c>
      <x:c r="I1490" s="10" t="n">
        <x:v>38</x:v>
      </x:c>
      <x:c r="J1490" s="10" t="n">
        <x:f>IF(H1490="","",I1490-H1490)</x:f>
        <x:v>-370.43555555555554</x:v>
      </x:c>
      <x:c r="K1490" s="11" t="n">
        <x:f>IF(H1490&gt;0,I1490/H1490,"")</x:f>
        <x:v>0.09303793336090013</x:v>
      </x:c>
      <x:c r="L1490" s="12" t="n">
        <x:v>138312.62</x:v>
      </x:c>
      <x:c r="M1490" s="12" t="n">
        <x:v>12868.32</x:v>
      </x:c>
      <x:c r="N1490" s="12" t="n">
        <x:f>M1490-L1490</x:f>
        <x:v>-125444.29999999999</x:v>
      </x:c>
      <x:c r="O1490" s="3" t="str">
        <x:v>Anexo IX</x:v>
      </x:c>
    </x:row>
    <x:row r="1491" ht="34" customHeight="1">
      <x:c r="A1491" s="3" t="str">
        <x:v>Agosto</x:v>
      </x:c>
      <x:c r="B1491" s="3" t="str">
        <x:v>O&amp;M</x:v>
      </x:c>
      <x:c r="C1491" s="3" t="str">
        <x:v>PRODUÇÃO</x:v>
      </x:c>
      <x:c r="D1491" s="3" t="str">
        <x:v>5025300385</x:v>
      </x:c>
      <x:c r="E1491" s="9" t="str">
        <x:v>INST ESPACADOR/AFASTADOR REDE PRI/SEC LM</x:v>
      </x:c>
      <x:c r="F1491" s="3" t="str">
        <x:v>CONJUNTO</x:v>
      </x:c>
      <x:c r="G1491" s="10" t="n">
        <x:v>5813.333333333333</x:v>
      </x:c>
      <x:c r="H1491" s="10" t="n">
        <x:f>IF(G1491="","",G1491/12)</x:f>
        <x:v>484.4444444444444</x:v>
      </x:c>
      <x:c r="I1491" s="10" t="n">
        <x:v>182</x:v>
      </x:c>
      <x:c r="J1491" s="10" t="n">
        <x:f>IF(H1491="","",I1491-H1491)</x:f>
        <x:v>-302.4444444444444</x:v>
      </x:c>
      <x:c r="K1491" s="11" t="n">
        <x:f>IF(H1491&gt;0,I1491/H1491,"")</x:f>
        <x:v>0.37568807339449545</x:v>
      </x:c>
      <x:c r="L1491" s="12" t="n">
        <x:v>133726.04</x:v>
      </x:c>
      <x:c r="M1491" s="12" t="n">
        <x:v>50239.28</x:v>
      </x:c>
      <x:c r="N1491" s="12" t="n">
        <x:f>M1491-L1491</x:f>
        <x:v>-83486.76000000001</x:v>
      </x:c>
      <x:c r="O1491" s="3" t="str">
        <x:v>Anexo IX</x:v>
      </x:c>
    </x:row>
    <x:row r="1492" ht="34" customHeight="1">
      <x:c r="A1492" s="3" t="str">
        <x:v>Agosto</x:v>
      </x:c>
      <x:c r="B1492" s="3" t="str">
        <x:v>O&amp;M</x:v>
      </x:c>
      <x:c r="C1492" s="3" t="str">
        <x:v>PRODUÇÃO</x:v>
      </x:c>
      <x:c r="D1492" s="3" t="str">
        <x:v>5022200033</x:v>
      </x:c>
      <x:c r="E1492" s="9" t="str">
        <x:v>INST ATERRAMENTO COMPL 1HASTE LM</x:v>
      </x:c>
      <x:c r="F1492" s="3" t="str">
        <x:v>CONJUNTO</x:v>
      </x:c>
      <x:c r="G1492" s="10" t="n">
        <x:v>2021.1624003022887</x:v>
      </x:c>
      <x:c r="H1492" s="10" t="n">
        <x:f>IF(G1492="","",G1492/12)</x:f>
        <x:v>168.43020002519071</x:v>
      </x:c>
      <x:c r="I1492" s="10" t="n">
        <x:v>123</x:v>
      </x:c>
      <x:c r="J1492" s="10" t="n">
        <x:f>IF(H1492="","",I1492-H1492)</x:f>
        <x:v>-45.430200025190715</x:v>
      </x:c>
      <x:c r="K1492" s="11" t="n">
        <x:f>IF(H1492&gt;0,I1492/H1492,"")</x:f>
        <x:v>0.7302728369473165</x:v>
      </x:c>
      <x:c r="L1492" s="12" t="n">
        <x:v>110522.21</x:v>
      </x:c>
      <x:c r="M1492" s="12" t="n">
        <x:v>80711.37</x:v>
      </x:c>
      <x:c r="N1492" s="12" t="n">
        <x:f>M1492-L1492</x:f>
        <x:v>-29810.84000000001</x:v>
      </x:c>
      <x:c r="O1492" s="3" t="str">
        <x:v>Anexo IX</x:v>
      </x:c>
    </x:row>
    <x:row r="1493" ht="34" customHeight="1">
      <x:c r="A1493" s="3" t="str">
        <x:v>Agosto</x:v>
      </x:c>
      <x:c r="B1493" s="3" t="str">
        <x:v>O&amp;M</x:v>
      </x:c>
      <x:c r="C1493" s="3" t="str">
        <x:v>PRODUÇÃO</x:v>
      </x:c>
      <x:c r="D1493" s="3" t="str">
        <x:v>5023000184</x:v>
      </x:c>
      <x:c r="E1493" s="9" t="str">
        <x:v>INST TRAFO DT POSTE/PLATAF 1/2F LM</x:v>
      </x:c>
      <x:c r="F1493" s="3" t="str">
        <x:v>UNIDADE</x:v>
      </x:c>
      <x:c r="G1493" s="10" t="n">
        <x:v>1140</x:v>
      </x:c>
      <x:c r="H1493" s="10" t="n">
        <x:f>IF(G1493="","",G1493/12)</x:f>
        <x:v>95</x:v>
      </x:c>
      <x:c r="I1493" s="10" t="n">
        <x:v>27</x:v>
      </x:c>
      <x:c r="J1493" s="10" t="n">
        <x:f>IF(H1493="","",I1493-H1493)</x:f>
        <x:v>-68</x:v>
      </x:c>
      <x:c r="K1493" s="11" t="n">
        <x:f>IF(H1493&gt;0,I1493/H1493,"")</x:f>
        <x:v>0.28421052631578947</x:v>
      </x:c>
      <x:c r="L1493" s="12" t="n">
        <x:v>104896.15</x:v>
      </x:c>
      <x:c r="M1493" s="12" t="n">
        <x:v>29812.59</x:v>
      </x:c>
      <x:c r="N1493" s="12" t="n">
        <x:f>M1493-L1493</x:f>
        <x:v>-75083.56</x:v>
      </x:c>
      <x:c r="O1493" s="3" t="str">
        <x:v>Anexo IX</x:v>
      </x:c>
    </x:row>
    <x:row r="1494" ht="34" customHeight="1">
      <x:c r="A1494" s="3" t="str">
        <x:v>Agosto</x:v>
      </x:c>
      <x:c r="B1494" s="3" t="str">
        <x:v>O&amp;M</x:v>
      </x:c>
      <x:c r="C1494" s="3" t="str">
        <x:v>PRODUÇÃO</x:v>
      </x:c>
      <x:c r="D1494" s="3" t="str">
        <x:v>5025300103</x:v>
      </x:c>
      <x:c r="E1494" s="9" t="str">
        <x:v>INST ILUMINACAO PUBLICA LM</x:v>
      </x:c>
      <x:c r="F1494" s="3" t="str">
        <x:v>CONJUNTO</x:v>
      </x:c>
      <x:c r="G1494" s="10" t="n">
        <x:v>2500</x:v>
      </x:c>
      <x:c r="H1494" s="10" t="n">
        <x:f>IF(G1494="","",G1494/12)</x:f>
        <x:v>208.33333333333334</x:v>
      </x:c>
      <x:c r="I1494" s="10" t="n">
        <x:v>385</x:v>
      </x:c>
      <x:c r="J1494" s="10" t="n">
        <x:f>IF(H1494="","",I1494-H1494)</x:f>
        <x:v>176.66666666666666</x:v>
      </x:c>
      <x:c r="K1494" s="11" t="n">
        <x:f>IF(H1494&gt;0,I1494/H1494,"")</x:f>
        <x:v>1.8479999999999999</x:v>
      </x:c>
      <x:c r="L1494" s="12" t="n">
        <x:v>103104.17</x:v>
      </x:c>
      <x:c r="M1494" s="12" t="n">
        <x:v>190536.5</x:v>
      </x:c>
      <x:c r="N1494" s="12" t="n">
        <x:f>M1494-L1494</x:f>
        <x:v>87432.33</x:v>
      </x:c>
      <x:c r="O1494" s="3" t="str">
        <x:v>Anexo IX</x:v>
      </x:c>
    </x:row>
    <x:row r="1495" ht="34" customHeight="1">
      <x:c r="A1495" s="3" t="str">
        <x:v>Agosto</x:v>
      </x:c>
      <x:c r="B1495" s="3" t="str">
        <x:v>O&amp;M</x:v>
      </x:c>
      <x:c r="C1495" s="3" t="str">
        <x:v>PRODUÇÃO</x:v>
      </x:c>
      <x:c r="D1495" s="3" t="str">
        <x:v>5025300172</x:v>
      </x:c>
      <x:c r="E1495" s="9" t="str">
        <x:v>INST CHAVE FUSIVEL 15/25KV LM</x:v>
      </x:c>
      <x:c r="F1495" s="3" t="str">
        <x:v>UNIDADE</x:v>
      </x:c>
      <x:c r="G1495" s="10" t="n">
        <x:v>2766.9218458767186</x:v>
      </x:c>
      <x:c r="H1495" s="10" t="n">
        <x:f>IF(G1495="","",G1495/12)</x:f>
        <x:v>230.57682048972654</x:v>
      </x:c>
      <x:c r="I1495" s="10" t="n">
        <x:v>110</x:v>
      </x:c>
      <x:c r="J1495" s="10" t="n">
        <x:f>IF(H1495="","",I1495-H1495)</x:f>
        <x:v>-120.57682048972654</x:v>
      </x:c>
      <x:c r="K1495" s="11" t="n">
        <x:f>IF(H1495&gt;0,I1495/H1495,"")</x:f>
        <x:v>0.4770644324367423</x:v>
      </x:c>
      <x:c r="L1495" s="12" t="n">
        <x:v>102293.1</x:v>
      </x:c>
      <x:c r="M1495" s="12" t="n">
        <x:v>48800.4</x:v>
      </x:c>
      <x:c r="N1495" s="12" t="n">
        <x:f>M1495-L1495</x:f>
        <x:v>-53492.700000000004</x:v>
      </x:c>
      <x:c r="O1495" s="3" t="str">
        <x:v>Anexo IX</x:v>
      </x:c>
    </x:row>
    <x:row r="1496" ht="34" customHeight="1">
      <x:c r="A1496" s="3" t="str">
        <x:v>Agosto</x:v>
      </x:c>
      <x:c r="B1496" s="3" t="str">
        <x:v>O&amp;M</x:v>
      </x:c>
      <x:c r="C1496" s="3" t="str">
        <x:v>PRODUÇÃO</x:v>
      </x:c>
      <x:c r="D1496" s="3" t="str">
        <x:v>5035000057</x:v>
      </x:c>
      <x:c r="E1496" s="9" t="str">
        <x:v>PODA ARV GRANDE PT &gt;=12M ELEV 2GE PO LV</x:v>
      </x:c>
      <x:c r="F1496" s="3" t="str">
        <x:v>UNIDADE</x:v>
      </x:c>
      <x:c r="G1496" s="10" t="n">
        <x:v>3537.702057724768</x:v>
      </x:c>
      <x:c r="H1496" s="10" t="n">
        <x:f>IF(G1496="","",G1496/12)</x:f>
        <x:v>294.8085048103973</x:v>
      </x:c>
      <x:c r="I1496" s="10" t="n">
        <x:v>1</x:v>
      </x:c>
      <x:c r="J1496" s="10" t="n">
        <x:f>IF(H1496="","",I1496-H1496)</x:f>
        <x:v>-293.8085048103973</x:v>
      </x:c>
      <x:c r="K1496" s="11" t="n">
        <x:f>IF(H1496&gt;0,I1496/H1496,"")</x:f>
        <x:v>0.0033920323996186556</x:v>
      </x:c>
      <x:c r="L1496" s="12" t="n">
        <x:v>96511.46</x:v>
      </x:c>
      <x:c r="M1496" s="12" t="n">
        <x:v>327.37</x:v>
      </x:c>
      <x:c r="N1496" s="12" t="n">
        <x:f>M1496-L1496</x:f>
        <x:v>-96184.09000000001</x:v>
      </x:c>
      <x:c r="O1496" s="3" t="str">
        <x:v>Anexo IX</x:v>
      </x:c>
    </x:row>
    <x:row r="1497" ht="34" customHeight="1">
      <x:c r="A1497" s="3" t="str">
        <x:v>Agosto</x:v>
      </x:c>
      <x:c r="B1497" s="3" t="str">
        <x:v>O&amp;M</x:v>
      </x:c>
      <x:c r="C1497" s="3" t="str">
        <x:v>PRODUÇÃO</x:v>
      </x:c>
      <x:c r="D1497" s="3" t="str">
        <x:v>5031300110</x:v>
      </x:c>
      <x:c r="E1497" s="9" t="str">
        <x:v>INST ISOLADOR PINO/PILAR LV</x:v>
      </x:c>
      <x:c r="F1497" s="3" t="str">
        <x:v>UNIDADE</x:v>
      </x:c>
      <x:c r="G1497" s="10" t="n">
        <x:v>3549.239999999999</x:v>
      </x:c>
      <x:c r="H1497" s="10" t="n">
        <x:f>IF(G1497="","",G1497/12)</x:f>
        <x:v>295.7699999999999</x:v>
      </x:c>
      <x:c r="I1497" s="10" t="n">
        <x:v>98</x:v>
      </x:c>
      <x:c r="J1497" s="10" t="n">
        <x:f>IF(H1497="","",I1497-H1497)</x:f>
        <x:v>-197.76999999999992</x:v>
      </x:c>
      <x:c r="K1497" s="11" t="n">
        <x:f>IF(H1497&gt;0,I1497/H1497,"")</x:f>
        <x:v>0.3313385400818204</x:v>
      </x:c>
      <x:c r="L1497" s="12" t="n">
        <x:v>96240.6</x:v>
      </x:c>
      <x:c r="M1497" s="12" t="n">
        <x:v>31888.22</x:v>
      </x:c>
      <x:c r="N1497" s="12" t="n">
        <x:f>M1497-L1497</x:f>
        <x:v>-64352.380000000005</x:v>
      </x:c>
      <x:c r="O1497" s="3" t="str">
        <x:v>Anexo IX</x:v>
      </x:c>
    </x:row>
    <x:row r="1498" ht="34" customHeight="1">
      <x:c r="A1498" s="3" t="str">
        <x:v>Agosto</x:v>
      </x:c>
      <x:c r="B1498" s="3" t="str">
        <x:v>O&amp;M</x:v>
      </x:c>
      <x:c r="C1498" s="3" t="str">
        <x:v>PRODUÇÃO</x:v>
      </x:c>
      <x:c r="D1498" s="3" t="str">
        <x:v>5025300143</x:v>
      </x:c>
      <x:c r="E1498" s="9" t="str">
        <x:v>INST ESTR CP TRAFO DT 1F FN LM</x:v>
      </x:c>
      <x:c r="F1498" s="3" t="str">
        <x:v>CONJUNTO</x:v>
      </x:c>
      <x:c r="G1498" s="10" t="n">
        <x:v>566.9856702047307</x:v>
      </x:c>
      <x:c r="H1498" s="10" t="n">
        <x:f>IF(G1498="","",G1498/12)</x:f>
        <x:v>47.24880585039423</x:v>
      </x:c>
      <x:c r="I1498" s="10" t="n">
        <x:v>43</x:v>
      </x:c>
      <x:c r="J1498" s="10" t="n">
        <x:f>IF(H1498="","",I1498-H1498)</x:f>
        <x:v>-4.248805850394227</x:v>
      </x:c>
      <x:c r="K1498" s="11" t="n">
        <x:f>IF(H1498&gt;0,I1498/H1498,"")</x:f>
        <x:v>0.9100759104082463</x:v>
      </x:c>
      <x:c r="L1498" s="12" t="n">
        <x:v>86951.03</x:v>
      </x:c>
      <x:c r="M1498" s="12" t="n">
        <x:v>79132.04</x:v>
      </x:c>
      <x:c r="N1498" s="12" t="n">
        <x:f>M1498-L1498</x:f>
        <x:v>-7818.990000000005</x:v>
      </x:c>
      <x:c r="O1498" s="3" t="str">
        <x:v>Anexo IX</x:v>
      </x:c>
    </x:row>
    <x:row r="1499" ht="34" customHeight="1">
      <x:c r="A1499" s="3" t="str">
        <x:v>Agosto</x:v>
      </x:c>
      <x:c r="B1499" s="3" t="str">
        <x:v>O&amp;M</x:v>
      </x:c>
      <x:c r="C1499" s="3" t="str">
        <x:v>PRODUÇÃO</x:v>
      </x:c>
      <x:c r="D1499" s="3" t="str">
        <x:v>5024000085</x:v>
      </x:c>
      <x:c r="E1499" s="9" t="str">
        <x:v>INST CONEXAO RAMAL DE CONEXAO LM</x:v>
      </x:c>
      <x:c r="F1499" s="3" t="str">
        <x:v>UNIDADE</x:v>
      </x:c>
      <x:c r="G1499" s="10" t="n">
        <x:v>12845</x:v>
      </x:c>
      <x:c r="H1499" s="10" t="n">
        <x:f>IF(G1499="","",G1499/12)</x:f>
        <x:v>1070.4166666666667</x:v>
      </x:c>
      <x:c r="I1499" s="10" t="n">
        <x:v>1197</x:v>
      </x:c>
      <x:c r="J1499" s="10" t="n">
        <x:f>IF(H1499="","",I1499-H1499)</x:f>
        <x:v>126.58333333333326</x:v>
      </x:c>
      <x:c r="K1499" s="11" t="n">
        <x:f>IF(H1499&gt;0,I1499/H1499,"")</x:f>
        <x:v>1.1182561307901906</x:v>
      </x:c>
      <x:c r="L1499" s="12" t="n">
        <x:v>81191.1</x:v>
      </x:c>
      <x:c r="M1499" s="12" t="n">
        <x:v>90792.45</x:v>
      </x:c>
      <x:c r="N1499" s="12" t="n">
        <x:f>M1499-L1499</x:f>
        <x:v>9601.349999999991</x:v>
      </x:c>
      <x:c r="O1499" s="3" t="str">
        <x:v>Anexo IX</x:v>
      </x:c>
    </x:row>
    <x:row r="1500" ht="34" customHeight="1">
      <x:c r="A1500" s="3" t="str">
        <x:v>Agosto</x:v>
      </x:c>
      <x:c r="B1500" s="3" t="str">
        <x:v>O&amp;M</x:v>
      </x:c>
      <x:c r="C1500" s="3" t="str">
        <x:v>PRODUÇÃO</x:v>
      </x:c>
      <x:c r="D1500" s="3" t="str">
        <x:v>5024000065</x:v>
      </x:c>
      <x:c r="E1500" s="9" t="str">
        <x:v>RET RAMAL DE CONEXAO CONC/MULTIPLEX LM</x:v>
      </x:c>
      <x:c r="F1500" s="3" t="str">
        <x:v>UNIDADE</x:v>
      </x:c>
      <x:c r="G1500" s="10" t="n">
        <x:v>2746.074492280301</x:v>
      </x:c>
      <x:c r="H1500" s="10" t="n">
        <x:f>IF(G1500="","",G1500/12)</x:f>
        <x:v>228.8395410233584</x:v>
      </x:c>
      <x:c r="I1500" s="10" t="n">
        <x:v>87</x:v>
      </x:c>
      <x:c r="J1500" s="10" t="n">
        <x:f>IF(H1500="","",I1500-H1500)</x:f>
        <x:v>-141.8395410233584</x:v>
      </x:c>
      <x:c r="K1500" s="11" t="n">
        <x:f>IF(H1500&gt;0,I1500/H1500,"")</x:f>
        <x:v>0.38017905302090965</x:v>
      </x:c>
      <x:c r="L1500" s="12" t="n">
        <x:v>80013.75</x:v>
      </x:c>
      <x:c r="M1500" s="12" t="n">
        <x:v>30419.55</x:v>
      </x:c>
      <x:c r="N1500" s="12" t="n">
        <x:f>M1500-L1500</x:f>
        <x:v>-49594.2</x:v>
      </x:c>
      <x:c r="O1500" s="3" t="str">
        <x:v>Anexo IX</x:v>
      </x:c>
    </x:row>
    <x:row r="1501" ht="34" customHeight="1">
      <x:c r="A1501" s="3" t="str">
        <x:v>Agosto</x:v>
      </x:c>
      <x:c r="B1501" s="3" t="str">
        <x:v>O&amp;M</x:v>
      </x:c>
      <x:c r="C1501" s="3" t="str">
        <x:v>PRODUÇÃO</x:v>
      </x:c>
      <x:c r="D1501" s="3" t="str">
        <x:v>5020000093</x:v>
      </x:c>
      <x:c r="E1501" s="9" t="str">
        <x:v>RET POSTE CONCRETO ATE 14M LM</x:v>
      </x:c>
      <x:c r="F1501" s="3" t="str">
        <x:v>UNIDADE</x:v>
      </x:c>
      <x:c r="G1501" s="10" t="n">
        <x:v>1366</x:v>
      </x:c>
      <x:c r="H1501" s="10" t="n">
        <x:f>IF(G1501="","",G1501/12)</x:f>
        <x:v>113.83333333333333</x:v>
      </x:c>
      <x:c r="I1501" s="10" t="n">
        <x:v>44</x:v>
      </x:c>
      <x:c r="J1501" s="10" t="n">
        <x:f>IF(H1501="","",I1501-H1501)</x:f>
        <x:v>-69.83333333333333</x:v>
      </x:c>
      <x:c r="K1501" s="11" t="n">
        <x:f>IF(H1501&gt;0,I1501/H1501,"")</x:f>
        <x:v>0.38653001464128844</x:v>
      </x:c>
      <x:c r="L1501" s="12" t="n">
        <x:v>79305.41</x:v>
      </x:c>
      <x:c r="M1501" s="12" t="n">
        <x:v>30653.92</x:v>
      </x:c>
      <x:c r="N1501" s="12" t="n">
        <x:f>M1501-L1501</x:f>
        <x:v>-48651.490000000005</x:v>
      </x:c>
      <x:c r="O1501" s="3" t="str">
        <x:v>Anexo IX</x:v>
      </x:c>
    </x:row>
    <x:row r="1502" ht="34" customHeight="1">
      <x:c r="A1502" s="3" t="str">
        <x:v>Agosto</x:v>
      </x:c>
      <x:c r="B1502" s="3" t="str">
        <x:v>O&amp;M</x:v>
      </x:c>
      <x:c r="C1502" s="3" t="str">
        <x:v>PRODUÇÃO</x:v>
      </x:c>
      <x:c r="D1502" s="3" t="str">
        <x:v>5021000158</x:v>
      </x:c>
      <x:c r="E1502" s="9" t="str">
        <x:v>INST ESTR PRI RDC PASSANTE SIMPLES LM</x:v>
      </x:c>
      <x:c r="F1502" s="3" t="str">
        <x:v>CONJUNTO</x:v>
      </x:c>
      <x:c r="G1502" s="10" t="n">
        <x:v>1530.8893844609452</x:v>
      </x:c>
      <x:c r="H1502" s="10" t="n">
        <x:f>IF(G1502="","",G1502/12)</x:f>
        <x:v>127.57411537174544</x:v>
      </x:c>
      <x:c r="I1502" s="10" t="n">
        <x:v>29</x:v>
      </x:c>
      <x:c r="J1502" s="10" t="n">
        <x:f>IF(H1502="","",I1502-H1502)</x:f>
        <x:v>-98.57411537174544</x:v>
      </x:c>
      <x:c r="K1502" s="11" t="n">
        <x:f>IF(H1502&gt;0,I1502/H1502,"")</x:f>
        <x:v>0.2273188406244892</x:v>
      </x:c>
      <x:c r="L1502" s="12" t="n">
        <x:v>76703.94</x:v>
      </x:c>
      <x:c r="M1502" s="12" t="n">
        <x:v>17436.25</x:v>
      </x:c>
      <x:c r="N1502" s="12" t="n">
        <x:f>M1502-L1502</x:f>
        <x:v>-59267.69</x:v>
      </x:c>
      <x:c r="O1502" s="3" t="str">
        <x:v>Anexo IX</x:v>
      </x:c>
    </x:row>
    <x:row r="1503" ht="34" customHeight="1">
      <x:c r="A1503" s="3" t="str">
        <x:v>Agosto</x:v>
      </x:c>
      <x:c r="B1503" s="3" t="str">
        <x:v>O&amp;M</x:v>
      </x:c>
      <x:c r="C1503" s="3" t="str">
        <x:v>PRODUÇÃO</x:v>
      </x:c>
      <x:c r="D1503" s="3" t="str">
        <x:v>5025300160</x:v>
      </x:c>
      <x:c r="E1503" s="9" t="str">
        <x:v>INST PARA-RAIOS BT LM</x:v>
      </x:c>
      <x:c r="F1503" s="3" t="str">
        <x:v>CONJUNTO</x:v>
      </x:c>
      <x:c r="G1503" s="10" t="n">
        <x:v>2466.206475160908</x:v>
      </x:c>
      <x:c r="H1503" s="10" t="n">
        <x:f>IF(G1503="","",G1503/12)</x:f>
        <x:v>205.517206263409</x:v>
      </x:c>
      <x:c r="I1503" s="10" t="n">
        <x:v>3</x:v>
      </x:c>
      <x:c r="J1503" s="10" t="n">
        <x:f>IF(H1503="","",I1503-H1503)</x:f>
        <x:v>-202.517206263409</x:v>
      </x:c>
      <x:c r="K1503" s="11" t="n">
        <x:f>IF(H1503&gt;0,I1503/H1503,"")</x:f>
        <x:v>0.014597317930426394</x:v>
      </x:c>
      <x:c r="L1503" s="12" t="n">
        <x:v>74508.21</x:v>
      </x:c>
      <x:c r="M1503" s="12" t="n">
        <x:v>1087.62</x:v>
      </x:c>
      <x:c r="N1503" s="12" t="n">
        <x:f>M1503-L1503</x:f>
        <x:v>-73420.59000000001</x:v>
      </x:c>
      <x:c r="O1503" s="3" t="str">
        <x:v>Anexo IX</x:v>
      </x:c>
    </x:row>
    <x:row r="1504" ht="34" customHeight="1">
      <x:c r="A1504" s="3" t="str">
        <x:v>Agosto</x:v>
      </x:c>
      <x:c r="B1504" s="3" t="str">
        <x:v>O&amp;M</x:v>
      </x:c>
      <x:c r="C1504" s="3" t="str">
        <x:v>PRODUÇÃO</x:v>
      </x:c>
      <x:c r="D1504" s="3" t="str">
        <x:v>5020000099</x:v>
      </x:c>
      <x:c r="E1504" s="9" t="str">
        <x:v>RET POSTE DE FIBRA 7 A 19M LM</x:v>
      </x:c>
      <x:c r="F1504" s="3" t="str">
        <x:v>UNIDADE</x:v>
      </x:c>
      <x:c r="G1504" s="10" t="n">
        <x:v>1366</x:v>
      </x:c>
      <x:c r="H1504" s="10" t="n">
        <x:f>IF(G1504="","",G1504/12)</x:f>
        <x:v>113.83333333333333</x:v>
      </x:c>
      <x:c r="I1504" s="10" t="n">
        <x:v>7</x:v>
      </x:c>
      <x:c r="J1504" s="10" t="n">
        <x:f>IF(H1504="","",I1504-H1504)</x:f>
        <x:v>-106.83333333333333</x:v>
      </x:c>
      <x:c r="K1504" s="11" t="n">
        <x:f>IF(H1504&gt;0,I1504/H1504,"")</x:f>
        <x:v>0.06149341142020498</x:v>
      </x:c>
      <x:c r="L1504" s="12" t="n">
        <x:v>68187.31</x:v>
      </x:c>
      <x:c r="M1504" s="12" t="n">
        <x:v>4193.07</x:v>
      </x:c>
      <x:c r="N1504" s="12" t="n">
        <x:f>M1504-L1504</x:f>
        <x:v>-63994.24</x:v>
      </x:c>
      <x:c r="O1504" s="3" t="str">
        <x:v>Anexo IX</x:v>
      </x:c>
    </x:row>
    <x:row r="1505" ht="34" customHeight="1">
      <x:c r="A1505" s="3" t="str">
        <x:v>Agosto</x:v>
      </x:c>
      <x:c r="B1505" s="3" t="str">
        <x:v>O&amp;M</x:v>
      </x:c>
      <x:c r="C1505" s="3" t="str">
        <x:v>PRODUÇÃO</x:v>
      </x:c>
      <x:c r="D1505" s="3" t="str">
        <x:v>5022000280</x:v>
      </x:c>
      <x:c r="E1505" s="9" t="str">
        <x:v>INST CABO MENSAGEIRO RDC LM</x:v>
      </x:c>
      <x:c r="F1505" s="3" t="str">
        <x:v>METRO</x:v>
      </x:c>
      <x:c r="G1505" s="10" t="n">
        <x:v>122230</x:v>
      </x:c>
      <x:c r="H1505" s="10" t="n">
        <x:f>IF(G1505="","",G1505/12)</x:f>
        <x:v>10185.833333333334</x:v>
      </x:c>
      <x:c r="I1505" s="10" t="n">
        <x:v>1475</x:v>
      </x:c>
      <x:c r="J1505" s="10" t="n">
        <x:f>IF(H1505="","",I1505-H1505)</x:f>
        <x:v>-8710.833333333334</x:v>
      </x:c>
      <x:c r="K1505" s="11" t="n">
        <x:f>IF(H1505&gt;0,I1505/H1505,"")</x:f>
        <x:v>0.14480896670211896</x:v>
      </x:c>
      <x:c r="L1505" s="12" t="n">
        <x:v>66920.93</x:v>
      </x:c>
      <x:c r="M1505" s="12" t="n">
        <x:v>9690.75</x:v>
      </x:c>
      <x:c r="N1505" s="12" t="n">
        <x:f>M1505-L1505</x:f>
        <x:v>-57230.17999999999</x:v>
      </x:c>
      <x:c r="O1505" s="3" t="str">
        <x:v>Anexo IX</x:v>
      </x:c>
    </x:row>
    <x:row r="1506" ht="34" customHeight="1">
      <x:c r="A1506" s="3" t="str">
        <x:v>Agosto</x:v>
      </x:c>
      <x:c r="B1506" s="3" t="str">
        <x:v>O&amp;M</x:v>
      </x:c>
      <x:c r="C1506" s="3" t="str">
        <x:v>PRODUÇÃO</x:v>
      </x:c>
      <x:c r="D1506" s="3" t="str">
        <x:v>5033000318</x:v>
      </x:c>
      <x:c r="E1506" s="9" t="str">
        <x:v>INST PARA-RAIOS MT LV</x:v>
      </x:c>
      <x:c r="F1506" s="3" t="str">
        <x:v>UNIDADE</x:v>
      </x:c>
      <x:c r="G1506" s="10" t="n">
        <x:v>2026</x:v>
      </x:c>
      <x:c r="H1506" s="10" t="n">
        <x:f>IF(G1506="","",G1506/12)</x:f>
        <x:v>168.83333333333334</x:v>
      </x:c>
      <x:c r="I1506" s="10" t="n">
        <x:v>12</x:v>
      </x:c>
      <x:c r="J1506" s="10" t="n">
        <x:f>IF(H1506="","",I1506-H1506)</x:f>
        <x:v>-156.83333333333334</x:v>
      </x:c>
      <x:c r="K1506" s="11" t="n">
        <x:f>IF(H1506&gt;0,I1506/H1506,"")</x:f>
        <x:v>0.07107601184600197</x:v>
      </x:c>
      <x:c r="L1506" s="12" t="n">
        <x:v>65969.94</x:v>
      </x:c>
      <x:c r="M1506" s="12" t="n">
        <x:v>4688.88</x:v>
      </x:c>
      <x:c r="N1506" s="12" t="n">
        <x:f>M1506-L1506</x:f>
        <x:v>-61281.060000000005</x:v>
      </x:c>
      <x:c r="O1506" s="3" t="str">
        <x:v>Anexo IX</x:v>
      </x:c>
    </x:row>
    <x:row r="1507" ht="34" customHeight="1">
      <x:c r="A1507" s="3" t="str">
        <x:v>Agosto</x:v>
      </x:c>
      <x:c r="B1507" s="3" t="str">
        <x:v>O&amp;M</x:v>
      </x:c>
      <x:c r="C1507" s="3" t="str">
        <x:v>PRODUÇÃO</x:v>
      </x:c>
      <x:c r="D1507" s="3" t="str">
        <x:v>5025300173</x:v>
      </x:c>
      <x:c r="E1507" s="9" t="str">
        <x:v>RET CHAVE FUSIVEL 15/25KV LM</x:v>
      </x:c>
      <x:c r="F1507" s="3" t="str">
        <x:v>UNIDADE</x:v>
      </x:c>
      <x:c r="G1507" s="10" t="n">
        <x:v>2220.015779867982</x:v>
      </x:c>
      <x:c r="H1507" s="10" t="n">
        <x:f>IF(G1507="","",G1507/12)</x:f>
        <x:v>185.0013149889985</x:v>
      </x:c>
      <x:c r="I1507" s="10" t="n">
        <x:v>69</x:v>
      </x:c>
      <x:c r="J1507" s="10" t="n">
        <x:f>IF(H1507="","",I1507-H1507)</x:f>
        <x:v>-116.0013149889985</x:v>
      </x:c>
      <x:c r="K1507" s="11" t="n">
        <x:f>IF(H1507&gt;0,I1507/H1507,"")</x:f>
        <x:v>0.37297032188178353</x:v>
      </x:c>
      <x:c r="L1507" s="12" t="n">
        <x:v>61403.79</x:v>
      </x:c>
      <x:c r="M1507" s="12" t="n">
        <x:v>22901.79</x:v>
      </x:c>
      <x:c r="N1507" s="12" t="n">
        <x:f>M1507-L1507</x:f>
        <x:v>-38502</x:v>
      </x:c>
      <x:c r="O1507" s="3" t="str">
        <x:v>Anexo IX</x:v>
      </x:c>
    </x:row>
    <x:row r="1508" ht="34" customHeight="1">
      <x:c r="A1508" s="3" t="str">
        <x:v>Agosto</x:v>
      </x:c>
      <x:c r="B1508" s="3" t="str">
        <x:v>O&amp;M</x:v>
      </x:c>
      <x:c r="C1508" s="3" t="str">
        <x:v>PRODUÇÃO</x:v>
      </x:c>
      <x:c r="D1508" s="3" t="str">
        <x:v>5024000086</x:v>
      </x:c>
      <x:c r="E1508" s="9" t="str">
        <x:v>RET CONEXAO RAMAL DE CONEXAO LM</x:v>
      </x:c>
      <x:c r="F1508" s="3" t="str">
        <x:v>UNIDADE</x:v>
      </x:c>
      <x:c r="G1508" s="10" t="n">
        <x:v>12845</x:v>
      </x:c>
      <x:c r="H1508" s="10" t="n">
        <x:f>IF(G1508="","",G1508/12)</x:f>
        <x:v>1070.4166666666667</x:v>
      </x:c>
      <x:c r="I1508" s="10" t="n">
        <x:v>1196</x:v>
      </x:c>
      <x:c r="J1508" s="10" t="n">
        <x:f>IF(H1508="","",I1508-H1508)</x:f>
        <x:v>125.58333333333326</x:v>
      </x:c>
      <x:c r="K1508" s="11" t="n">
        <x:f>IF(H1508&gt;0,I1508/H1508,"")</x:f>
        <x:v>1.1173219151420786</x:v>
      </x:c>
      <x:c r="L1508" s="12" t="n">
        <x:v>60788.96</x:v>
      </x:c>
      <x:c r="M1508" s="12" t="n">
        <x:v>67920.84</x:v>
      </x:c>
      <x:c r="N1508" s="12" t="n">
        <x:f>M1508-L1508</x:f>
        <x:v>7131.879999999997</x:v>
      </x:c>
      <x:c r="O1508" s="3" t="str">
        <x:v>Anexo IX</x:v>
      </x:c>
    </x:row>
    <x:row r="1509" ht="34" customHeight="1">
      <x:c r="A1509" s="3" t="str">
        <x:v>Agosto</x:v>
      </x:c>
      <x:c r="B1509" s="3" t="str">
        <x:v>O&amp;M</x:v>
      </x:c>
      <x:c r="C1509" s="3" t="str">
        <x:v>PRODUÇÃO</x:v>
      </x:c>
      <x:c r="D1509" s="3" t="str">
        <x:v>5025300176</x:v>
      </x:c>
      <x:c r="E1509" s="9" t="str">
        <x:v>INST CHAVE FACA LM</x:v>
      </x:c>
      <x:c r="F1509" s="3" t="str">
        <x:v>UNIDADE</x:v>
      </x:c>
      <x:c r="G1509" s="10" t="n">
        <x:v>1619.7170862172163</x:v>
      </x:c>
      <x:c r="H1509" s="10" t="n">
        <x:f>IF(G1509="","",G1509/12)</x:f>
        <x:v>134.9764238514347</x:v>
      </x:c>
      <x:c r="I1509" s="10" t="n">
        <x:v>34</x:v>
      </x:c>
      <x:c r="J1509" s="10" t="n">
        <x:f>IF(H1509="","",I1509-H1509)</x:f>
        <x:v>-100.9764238514347</x:v>
      </x:c>
      <x:c r="K1509" s="11" t="n">
        <x:f>IF(H1509&gt;0,I1509/H1509,"")</x:f>
        <x:v>0.25189584247263047</x:v>
      </x:c>
      <x:c r="L1509" s="12" t="n">
        <x:v>59880.94</x:v>
      </x:c>
      <x:c r="M1509" s="12" t="n">
        <x:v>15083.76</x:v>
      </x:c>
      <x:c r="N1509" s="12" t="n">
        <x:f>M1509-L1509</x:f>
        <x:v>-44797.18</x:v>
      </x:c>
      <x:c r="O1509" s="3" t="str">
        <x:v>Anexo IX</x:v>
      </x:c>
    </x:row>
    <x:row r="1510" ht="34" customHeight="1">
      <x:c r="A1510" s="3" t="str">
        <x:v>Agosto</x:v>
      </x:c>
      <x:c r="B1510" s="3" t="str">
        <x:v>O&amp;M</x:v>
      </x:c>
      <x:c r="C1510" s="3" t="str">
        <x:v>PRODUÇÃO</x:v>
      </x:c>
      <x:c r="D1510" s="3" t="str">
        <x:v>5021000138</x:v>
      </x:c>
      <x:c r="E1510" s="9" t="str">
        <x:v>RET ESTR PRI 2/3F ANC/AMA DP CRUZ DP LM</x:v>
      </x:c>
      <x:c r="F1510" s="3" t="str">
        <x:v>CONJUNTO</x:v>
      </x:c>
      <x:c r="G1510" s="10" t="n">
        <x:v>664.1408553833087</x:v>
      </x:c>
      <x:c r="H1510" s="10" t="n">
        <x:f>IF(G1510="","",G1510/12)</x:f>
        <x:v>55.34507128194239</x:v>
      </x:c>
      <x:c r="I1510" s="10" t="n">
        <x:v>26</x:v>
      </x:c>
      <x:c r="J1510" s="10" t="n">
        <x:f>IF(H1510="","",I1510-H1510)</x:f>
        <x:v>-29.34507128194239</x:v>
      </x:c>
      <x:c r="K1510" s="11" t="n">
        <x:f>IF(H1510&gt;0,I1510/H1510,"")</x:f>
        <x:v>0.46977986291767776</x:v>
      </x:c>
      <x:c r="L1510" s="12" t="n">
        <x:v>58979.03</x:v>
      </x:c>
      <x:c r="M1510" s="12" t="n">
        <x:v>27707.16</x:v>
      </x:c>
      <x:c r="N1510" s="12" t="n">
        <x:f>M1510-L1510</x:f>
        <x:v>-31271.87</x:v>
      </x:c>
      <x:c r="O1510" s="3" t="str">
        <x:v>Anexo IX</x:v>
      </x:c>
    </x:row>
    <x:row r="1511" ht="34" customHeight="1">
      <x:c r="A1511" s="3" t="str">
        <x:v>Agosto</x:v>
      </x:c>
      <x:c r="B1511" s="3" t="str">
        <x:v>O&amp;M</x:v>
      </x:c>
      <x:c r="C1511" s="3" t="str">
        <x:v>PRODUÇÃO</x:v>
      </x:c>
      <x:c r="D1511" s="3" t="str">
        <x:v>5020100055</x:v>
      </x:c>
      <x:c r="E1511" s="9" t="str">
        <x:v>ABRIR CAVA ROCHA MACICA S/ EXPLOSIVO LM</x:v>
      </x:c>
      <x:c r="F1511" s="3" t="str">
        <x:v>UNIDADE</x:v>
      </x:c>
      <x:c r="G1511" s="10" t="n">
        <x:v>424</x:v>
      </x:c>
      <x:c r="H1511" s="10" t="n">
        <x:f>IF(G1511="","",G1511/12)</x:f>
        <x:v>35.333333333333336</x:v>
      </x:c>
      <x:c r="I1511" s="10" t="n">
        <x:v>24</x:v>
      </x:c>
      <x:c r="J1511" s="10" t="n">
        <x:f>IF(H1511="","",I1511-H1511)</x:f>
        <x:v>-11.333333333333336</x:v>
      </x:c>
      <x:c r="K1511" s="11" t="n">
        <x:f>IF(H1511&gt;0,I1511/H1511,"")</x:f>
        <x:v>0.6792452830188679</x:v>
      </x:c>
      <x:c r="L1511" s="12" t="n">
        <x:v>58284.1</x:v>
      </x:c>
      <x:c r="M1511" s="12" t="n">
        <x:v>39589.2</x:v>
      </x:c>
      <x:c r="N1511" s="12" t="n">
        <x:f>M1511-L1511</x:f>
        <x:v>-18694.9</x:v>
      </x:c>
      <x:c r="O1511" s="3" t="str">
        <x:v>Anexo IX</x:v>
      </x:c>
    </x:row>
    <x:row r="1512" ht="34" customHeight="1">
      <x:c r="A1512" s="3" t="str">
        <x:v>Agosto</x:v>
      </x:c>
      <x:c r="B1512" s="3" t="str">
        <x:v>O&amp;M</x:v>
      </x:c>
      <x:c r="C1512" s="3" t="str">
        <x:v>PRODUÇÃO</x:v>
      </x:c>
      <x:c r="D1512" s="3" t="str">
        <x:v>5022000234</x:v>
      </x:c>
      <x:c r="E1512" s="9" t="str">
        <x:v>INST COND NU ALUMINIO &gt; 1/0 LM</x:v>
      </x:c>
      <x:c r="F1512" s="3" t="str">
        <x:v>METRO</x:v>
      </x:c>
      <x:c r="G1512" s="10" t="n">
        <x:v>88272</x:v>
      </x:c>
      <x:c r="H1512" s="10" t="n">
        <x:f>IF(G1512="","",G1512/12)</x:f>
        <x:v>7356</x:v>
      </x:c>
      <x:c r="I1512" s="10" t="n">
        <x:v>6891</x:v>
      </x:c>
      <x:c r="J1512" s="10" t="n">
        <x:f>IF(H1512="","",I1512-H1512)</x:f>
        <x:v>-465</x:v>
      </x:c>
      <x:c r="K1512" s="11" t="n">
        <x:f>IF(H1512&gt;0,I1512/H1512,"")</x:f>
        <x:v>0.9367862969004894</x:v>
      </x:c>
      <x:c r="L1512" s="12" t="n">
        <x:v>53183.88</x:v>
      </x:c>
      <x:c r="M1512" s="12" t="n">
        <x:v>49821.93</x:v>
      </x:c>
      <x:c r="N1512" s="12" t="n">
        <x:f>M1512-L1512</x:f>
        <x:v>-3361.949999999997</x:v>
      </x:c>
      <x:c r="O1512" s="3" t="str">
        <x:v>Anexo IX</x:v>
      </x:c>
    </x:row>
    <x:row r="1513" ht="34" customHeight="1">
      <x:c r="A1513" s="3" t="str">
        <x:v>Agosto</x:v>
      </x:c>
      <x:c r="B1513" s="3" t="str">
        <x:v>O&amp;M</x:v>
      </x:c>
      <x:c r="C1513" s="3" t="str">
        <x:v>PRODUÇÃO</x:v>
      </x:c>
      <x:c r="D1513" s="3" t="str">
        <x:v>5032000208</x:v>
      </x:c>
      <x:c r="E1513" s="9" t="str">
        <x:v>INST CONECTOR EM CONDUTOR LV</x:v>
      </x:c>
      <x:c r="F1513" s="3" t="str">
        <x:v>UNIDADE</x:v>
      </x:c>
      <x:c r="G1513" s="10" t="n">
        <x:v>2255</x:v>
      </x:c>
      <x:c r="H1513" s="10" t="n">
        <x:f>IF(G1513="","",G1513/12)</x:f>
        <x:v>187.91666666666666</x:v>
      </x:c>
      <x:c r="I1513" s="10" t="n">
        <x:v>65.544</x:v>
      </x:c>
      <x:c r="J1513" s="10" t="n">
        <x:f>IF(H1513="","",I1513-H1513)</x:f>
        <x:v>-122.37266666666666</x:v>
      </x:c>
      <x:c r="K1513" s="11" t="n">
        <x:f>IF(H1513&gt;0,I1513/H1513,"")</x:f>
        <x:v>0.3487929046563193</x:v>
      </x:c>
      <x:c r="L1513" s="12" t="n">
        <x:v>50959.24</x:v>
      </x:c>
      <x:c r="M1513" s="12" t="n">
        <x:v>17774.22</x:v>
      </x:c>
      <x:c r="N1513" s="12" t="n">
        <x:f>M1513-L1513</x:f>
        <x:v>-33185.02</x:v>
      </x:c>
      <x:c r="O1513" s="3" t="str">
        <x:v>Anexo IX</x:v>
      </x:c>
    </x:row>
    <x:row r="1514" ht="34" customHeight="1">
      <x:c r="A1514" s="3" t="str">
        <x:v>Agosto</x:v>
      </x:c>
      <x:c r="B1514" s="3" t="str">
        <x:v>O&amp;M</x:v>
      </x:c>
      <x:c r="C1514" s="3" t="str">
        <x:v>PRODUÇÃO</x:v>
      </x:c>
      <x:c r="D1514" s="3" t="str">
        <x:v>5023000185</x:v>
      </x:c>
      <x:c r="E1514" s="9" t="str">
        <x:v>RET TRAFO DT POSTE/PLATAF 1/2F LM</x:v>
      </x:c>
      <x:c r="F1514" s="3" t="str">
        <x:v>UNIDADE</x:v>
      </x:c>
      <x:c r="G1514" s="10" t="n">
        <x:v>674</x:v>
      </x:c>
      <x:c r="H1514" s="10" t="n">
        <x:f>IF(G1514="","",G1514/12)</x:f>
        <x:v>56.166666666666664</x:v>
      </x:c>
      <x:c r="I1514" s="10" t="n">
        <x:v>26</x:v>
      </x:c>
      <x:c r="J1514" s="10" t="n">
        <x:f>IF(H1514="","",I1514-H1514)</x:f>
        <x:v>-30.166666666666664</x:v>
      </x:c>
      <x:c r="K1514" s="11" t="n">
        <x:f>IF(H1514&gt;0,I1514/H1514,"")</x:f>
        <x:v>0.4629080118694362</x:v>
      </x:c>
      <x:c r="L1514" s="12" t="n">
        <x:v>49466.55</x:v>
      </x:c>
      <x:c r="M1514" s="12" t="n">
        <x:v>22898.46</x:v>
      </x:c>
      <x:c r="N1514" s="12" t="n">
        <x:f>M1514-L1514</x:f>
        <x:v>-26568.090000000004</x:v>
      </x:c>
      <x:c r="O1514" s="3" t="str">
        <x:v>Anexo IX</x:v>
      </x:c>
    </x:row>
    <x:row r="1515" ht="34" customHeight="1">
      <x:c r="A1515" s="3" t="str">
        <x:v>Agosto</x:v>
      </x:c>
      <x:c r="B1515" s="3" t="str">
        <x:v>O&amp;M</x:v>
      </x:c>
      <x:c r="C1515" s="3" t="str">
        <x:v>PRODUÇÃO</x:v>
      </x:c>
      <x:c r="D1515" s="3" t="str">
        <x:v>5022000278</x:v>
      </x:c>
      <x:c r="E1515" s="9" t="str">
        <x:v>INST COND COBERTO RDC 95-185MM2 LM</x:v>
      </x:c>
      <x:c r="F1515" s="3" t="str">
        <x:v>METRO</x:v>
      </x:c>
      <x:c r="G1515" s="10" t="n">
        <x:v>62570.66868871711</x:v>
      </x:c>
      <x:c r="H1515" s="10" t="n">
        <x:f>IF(G1515="","",G1515/12)</x:f>
        <x:v>5214.222390726426</x:v>
      </x:c>
      <x:c r="I1515" s="10" t="n">
        <x:v>337</x:v>
      </x:c>
      <x:c r="J1515" s="10" t="n">
        <x:f>IF(H1515="","",I1515-H1515)</x:f>
        <x:v>-4877.222390726426</x:v>
      </x:c>
      <x:c r="K1515" s="11" t="n">
        <x:f>IF(H1515&gt;0,I1515/H1515,"")</x:f>
        <x:v>0.06463092188000259</x:v>
      </x:c>
      <x:c r="L1515" s="12" t="n">
        <x:v>49326.54</x:v>
      </x:c>
      <x:c r="M1515" s="12" t="n">
        <x:v>3188.02</x:v>
      </x:c>
      <x:c r="N1515" s="12" t="n">
        <x:f>M1515-L1515</x:f>
        <x:v>-46138.520000000004</x:v>
      </x:c>
      <x:c r="O1515" s="3" t="str">
        <x:v>Anexo IX</x:v>
      </x:c>
    </x:row>
    <x:row r="1516" ht="34" customHeight="1">
      <x:c r="A1516" s="3" t="str">
        <x:v>Agosto</x:v>
      </x:c>
      <x:c r="B1516" s="3" t="str">
        <x:v>O&amp;M</x:v>
      </x:c>
      <x:c r="C1516" s="3" t="str">
        <x:v>PRODUÇÃO</x:v>
      </x:c>
      <x:c r="D1516" s="3" t="str">
        <x:v>5021000136</x:v>
      </x:c>
      <x:c r="E1516" s="9" t="str">
        <x:v>RET ESTR PRI 2/3F ANC/AMA SP CRUZ DP LM</x:v>
      </x:c>
      <x:c r="F1516" s="3" t="str">
        <x:v>CONJUNTO</x:v>
      </x:c>
      <x:c r="G1516" s="10" t="n">
        <x:v>789.3333333333334</x:v>
      </x:c>
      <x:c r="H1516" s="10" t="n">
        <x:f>IF(G1516="","",G1516/12)</x:f>
        <x:v>65.77777777777779</x:v>
      </x:c>
      <x:c r="I1516" s="10" t="n">
        <x:v>47</x:v>
      </x:c>
      <x:c r="J1516" s="10" t="n">
        <x:f>IF(H1516="","",I1516-H1516)</x:f>
        <x:v>-18.777777777777786</x:v>
      </x:c>
      <x:c r="K1516" s="11" t="n">
        <x:f>IF(H1516&gt;0,I1516/H1516,"")</x:f>
        <x:v>0.714527027027027</x:v>
      </x:c>
      <x:c r="L1516" s="12" t="n">
        <x:v>49279.4</x:v>
      </x:c>
      <x:c r="M1516" s="12" t="n">
        <x:v>35211.46</x:v>
      </x:c>
      <x:c r="N1516" s="12" t="n">
        <x:f>M1516-L1516</x:f>
        <x:v>-14067.940000000002</x:v>
      </x:c>
      <x:c r="O1516" s="3" t="str">
        <x:v>Anexo IX</x:v>
      </x:c>
    </x:row>
    <x:row r="1517" ht="34" customHeight="1">
      <x:c r="A1517" s="3" t="str">
        <x:v>Agosto</x:v>
      </x:c>
      <x:c r="B1517" s="3" t="str">
        <x:v>O&amp;M</x:v>
      </x:c>
      <x:c r="C1517" s="3" t="str">
        <x:v>PRODUÇÃO</x:v>
      </x:c>
      <x:c r="D1517" s="3" t="str">
        <x:v>5031300112</x:v>
      </x:c>
      <x:c r="E1517" s="9" t="str">
        <x:v>INST ISOLAD DISCO/ANCORAGEM LV</x:v>
      </x:c>
      <x:c r="F1517" s="3" t="str">
        <x:v>CONJUNTO</x:v>
      </x:c>
      <x:c r="G1517" s="10" t="n">
        <x:v>1601.0933333333332</x:v>
      </x:c>
      <x:c r="H1517" s="10" t="n">
        <x:f>IF(G1517="","",G1517/12)</x:f>
        <x:v>133.42444444444445</x:v>
      </x:c>
      <x:c r="I1517" s="10" t="n">
        <x:v>5</x:v>
      </x:c>
      <x:c r="J1517" s="10" t="n">
        <x:f>IF(H1517="","",I1517-H1517)</x:f>
        <x:v>-128.42444444444445</x:v>
      </x:c>
      <x:c r="K1517" s="11" t="n">
        <x:f>IF(H1517&gt;0,I1517/H1517,"")</x:f>
        <x:v>0.03747439249845939</x:v>
      </x:c>
      <x:c r="L1517" s="12" t="n">
        <x:v>48438.41</x:v>
      </x:c>
      <x:c r="M1517" s="12" t="n">
        <x:v>1815.2</x:v>
      </x:c>
      <x:c r="N1517" s="12" t="n">
        <x:f>M1517-L1517</x:f>
        <x:v>-46623.21000000001</x:v>
      </x:c>
      <x:c r="O1517" s="3" t="str">
        <x:v>Anexo IX</x:v>
      </x:c>
    </x:row>
    <x:row r="1518" ht="34" customHeight="1">
      <x:c r="A1518" s="3" t="str">
        <x:v>Agosto</x:v>
      </x:c>
      <x:c r="B1518" s="3" t="str">
        <x:v>O&amp;M</x:v>
      </x:c>
      <x:c r="C1518" s="3" t="str">
        <x:v>PRODUÇÃO</x:v>
      </x:c>
      <x:c r="D1518" s="3" t="str">
        <x:v>5025300162</x:v>
      </x:c>
      <x:c r="E1518" s="9" t="str">
        <x:v>INST PARA-RAIOS MT LM</x:v>
      </x:c>
      <x:c r="F1518" s="3" t="str">
        <x:v>UNIDADE</x:v>
      </x:c>
      <x:c r="G1518" s="10" t="n">
        <x:v>1221.3333333333333</x:v>
      </x:c>
      <x:c r="H1518" s="10" t="n">
        <x:f>IF(G1518="","",G1518/12)</x:f>
        <x:v>101.77777777777777</x:v>
      </x:c>
      <x:c r="I1518" s="10" t="n">
        <x:v>5</x:v>
      </x:c>
      <x:c r="J1518" s="10" t="n">
        <x:f>IF(H1518="","",I1518-H1518)</x:f>
        <x:v>-96.77777777777777</x:v>
      </x:c>
      <x:c r="K1518" s="11" t="n">
        <x:f>IF(H1518&gt;0,I1518/H1518,"")</x:f>
        <x:v>0.049126637554585156</x:v>
      </x:c>
      <x:c r="L1518" s="12" t="n">
        <x:v>48135.8</x:v>
      </x:c>
      <x:c r="M1518" s="12" t="n">
        <x:v>2364.75</x:v>
      </x:c>
      <x:c r="N1518" s="12" t="n">
        <x:f>M1518-L1518</x:f>
        <x:v>-45771.05</x:v>
      </x:c>
      <x:c r="O1518" s="3" t="str">
        <x:v>Anexo IX</x:v>
      </x:c>
    </x:row>
    <x:row r="1519" ht="34" customHeight="1">
      <x:c r="A1519" s="3" t="str">
        <x:v>Agosto</x:v>
      </x:c>
      <x:c r="B1519" s="3" t="str">
        <x:v>O&amp;M</x:v>
      </x:c>
      <x:c r="C1519" s="3" t="str">
        <x:v>PRODUÇÃO</x:v>
      </x:c>
      <x:c r="D1519" s="3" t="str">
        <x:v>5031200317</x:v>
      </x:c>
      <x:c r="E1519" s="9" t="str">
        <x:v>RET ESTR PRI 2/3F ANC/AMA DP CRUZ DP LV</x:v>
      </x:c>
      <x:c r="F1519" s="3" t="str">
        <x:v>UNIDADE</x:v>
      </x:c>
      <x:c r="G1519" s="10" t="n">
        <x:v>534.4666666666667</x:v>
      </x:c>
      <x:c r="H1519" s="10" t="n">
        <x:f>IF(G1519="","",G1519/12)</x:f>
        <x:v>44.53888888888889</x:v>
      </x:c>
      <x:c r="I1519" s="10" t="n">
        <x:v>12</x:v>
      </x:c>
      <x:c r="J1519" s="10" t="n">
        <x:f>IF(H1519="","",I1519-H1519)</x:f>
        <x:v>-32.53888888888889</x:v>
      </x:c>
      <x:c r="K1519" s="11" t="n">
        <x:f>IF(H1519&gt;0,I1519/H1519,"")</x:f>
        <x:v>0.269427466633404</x:v>
      </x:c>
      <x:c r="L1519" s="12" t="n">
        <x:v>47801.81</x:v>
      </x:c>
      <x:c r="M1519" s="12" t="n">
        <x:v>12879.12</x:v>
      </x:c>
      <x:c r="N1519" s="12" t="n">
        <x:f>M1519-L1519</x:f>
        <x:v>-34922.689999999995</x:v>
      </x:c>
      <x:c r="O1519" s="3" t="str">
        <x:v>Anexo IX</x:v>
      </x:c>
    </x:row>
    <x:row r="1520" ht="34" customHeight="1">
      <x:c r="A1520" s="3" t="str">
        <x:v>Agosto</x:v>
      </x:c>
      <x:c r="B1520" s="3" t="str">
        <x:v>O&amp;M</x:v>
      </x:c>
      <x:c r="C1520" s="3" t="str">
        <x:v>PRODUÇÃO</x:v>
      </x:c>
      <x:c r="D1520" s="3" t="str">
        <x:v>5021100015</x:v>
      </x:c>
      <x:c r="E1520" s="9" t="str">
        <x:v>RET ESTRUTURA SECUNDARIA LM</x:v>
      </x:c>
      <x:c r="F1520" s="3" t="str">
        <x:v>UNIDADE</x:v>
      </x:c>
      <x:c r="G1520" s="10" t="n">
        <x:v>2395.8465065820983</x:v>
      </x:c>
      <x:c r="H1520" s="10" t="n">
        <x:f>IF(G1520="","",G1520/12)</x:f>
        <x:v>199.65387554850818</x:v>
      </x:c>
      <x:c r="I1520" s="10" t="n">
        <x:v>679</x:v>
      </x:c>
      <x:c r="J1520" s="10" t="n">
        <x:f>IF(H1520="","",I1520-H1520)</x:f>
        <x:v>479.34612445149185</x:v>
      </x:c>
      <x:c r="K1520" s="11" t="n">
        <x:f>IF(H1520&gt;0,I1520/H1520,"")</x:f>
        <x:v>3.4008856483981913</x:v>
      </x:c>
      <x:c r="L1520" s="12" t="n">
        <x:v>47240.1</x:v>
      </x:c>
      <x:c r="M1520" s="12" t="n">
        <x:v>160658.19</x:v>
      </x:c>
      <x:c r="N1520" s="12" t="n">
        <x:f>M1520-L1520</x:f>
        <x:v>113418.09</x:v>
      </x:c>
      <x:c r="O1520" s="3" t="str">
        <x:v>Anexo IX</x:v>
      </x:c>
    </x:row>
    <x:row r="1521" ht="34" customHeight="1">
      <x:c r="A1521" s="3" t="str">
        <x:v>Agosto</x:v>
      </x:c>
      <x:c r="B1521" s="3" t="str">
        <x:v>O&amp;M</x:v>
      </x:c>
      <x:c r="C1521" s="3" t="str">
        <x:v>PRODUÇÃO</x:v>
      </x:c>
      <x:c r="D1521" s="3" t="str">
        <x:v>5025300104</x:v>
      </x:c>
      <x:c r="E1521" s="9" t="str">
        <x:v>RET ILUMINACAO PUBLICA LM</x:v>
      </x:c>
      <x:c r="F1521" s="3" t="str">
        <x:v>CONJUNTO</x:v>
      </x:c>
      <x:c r="G1521" s="10" t="n">
        <x:v>2307.413333333334</x:v>
      </x:c>
      <x:c r="H1521" s="10" t="n">
        <x:f>IF(G1521="","",G1521/12)</x:f>
        <x:v>192.2844444444445</x:v>
      </x:c>
      <x:c r="I1521" s="10" t="n">
        <x:v>391</x:v>
      </x:c>
      <x:c r="J1521" s="10" t="n">
        <x:f>IF(H1521="","",I1521-H1521)</x:f>
        <x:v>198.7155555555555</x:v>
      </x:c>
      <x:c r="K1521" s="11" t="n">
        <x:f>IF(H1521&gt;0,I1521/H1521,"")</x:f>
        <x:v>2.0334458210059165</x:v>
      </x:c>
      <x:c r="L1521" s="12" t="n">
        <x:v>45117.62</x:v>
      </x:c>
      <x:c r="M1521" s="12" t="n">
        <x:v>91744.24</x:v>
      </x:c>
      <x:c r="N1521" s="12" t="n">
        <x:f>M1521-L1521</x:f>
        <x:v>46626.62</x:v>
      </x:c>
      <x:c r="O1521" s="3" t="str">
        <x:v>Anexo IX</x:v>
      </x:c>
    </x:row>
    <x:row r="1522" ht="34" customHeight="1">
      <x:c r="A1522" s="3" t="str">
        <x:v>Agosto</x:v>
      </x:c>
      <x:c r="B1522" s="3" t="str">
        <x:v>O&amp;M</x:v>
      </x:c>
      <x:c r="C1522" s="3" t="str">
        <x:v>PRODUÇÃO</x:v>
      </x:c>
      <x:c r="D1522" s="3" t="str">
        <x:v>5031200312</x:v>
      </x:c>
      <x:c r="E1522" s="9" t="str">
        <x:v>INST ESTR PRI 2/3F SUS/PAS DP CRUZ DP LV</x:v>
      </x:c>
      <x:c r="F1522" s="3" t="str">
        <x:v>UNIDADE</x:v>
      </x:c>
      <x:c r="G1522" s="10" t="n">
        <x:v>456.7688374815831</x:v>
      </x:c>
      <x:c r="H1522" s="10" t="n">
        <x:f>IF(G1522="","",G1522/12)</x:f>
        <x:v>38.064069790131924</x:v>
      </x:c>
      <x:c r="I1522" s="10" t="n">
        <x:v>6</x:v>
      </x:c>
      <x:c r="J1522" s="10" t="n">
        <x:f>IF(H1522="","",I1522-H1522)</x:f>
        <x:v>-32.064069790131924</x:v>
      </x:c>
      <x:c r="K1522" s="11" t="n">
        <x:f>IF(H1522&gt;0,I1522/H1522,"")</x:f>
        <x:v>0.15762896697807902</x:v>
      </x:c>
      <x:c r="L1522" s="12" t="n">
        <x:v>44482.81</x:v>
      </x:c>
      <x:c r="M1522" s="12" t="n">
        <x:v>7011.78</x:v>
      </x:c>
      <x:c r="N1522" s="12" t="n">
        <x:f>M1522-L1522</x:f>
        <x:v>-37471.03</x:v>
      </x:c>
      <x:c r="O1522" s="3" t="str">
        <x:v>Anexo IX</x:v>
      </x:c>
    </x:row>
    <x:row r="1523" ht="34" customHeight="1">
      <x:c r="A1523" s="3" t="str">
        <x:v>Agosto</x:v>
      </x:c>
      <x:c r="B1523" s="3" t="str">
        <x:v>O&amp;M</x:v>
      </x:c>
      <x:c r="C1523" s="3" t="str">
        <x:v>PRODUÇÃO</x:v>
      </x:c>
      <x:c r="D1523" s="3" t="str">
        <x:v>5032000219</x:v>
      </x:c>
      <x:c r="E1523" s="9" t="str">
        <x:v>INST ESTRIBO OU GRAMPO LINHA VIVA RD LV</x:v>
      </x:c>
      <x:c r="F1523" s="3" t="str">
        <x:v>UNIDADE</x:v>
      </x:c>
      <x:c r="G1523" s="10" t="n">
        <x:v>1909.4133333333334</x:v>
      </x:c>
      <x:c r="H1523" s="10" t="n">
        <x:f>IF(G1523="","",G1523/12)</x:f>
        <x:v>159.11777777777777</x:v>
      </x:c>
      <x:c r="I1523" s="10" t="n">
        <x:v>22</x:v>
      </x:c>
      <x:c r="J1523" s="10" t="n">
        <x:f>IF(H1523="","",I1523-H1523)</x:f>
        <x:v>-137.11777777777777</x:v>
      </x:c>
      <x:c r="K1523" s="11" t="n">
        <x:f>IF(H1523&gt;0,I1523/H1523,"")</x:f>
        <x:v>0.1382623633087999</x:v>
      </x:c>
      <x:c r="L1523" s="12" t="n">
        <x:v>43149.56</x:v>
      </x:c>
      <x:c r="M1523" s="12" t="n">
        <x:v>5965.96</x:v>
      </x:c>
      <x:c r="N1523" s="12" t="n">
        <x:f>M1523-L1523</x:f>
        <x:v>-37183.6</x:v>
      </x:c>
      <x:c r="O1523" s="3" t="str">
        <x:v>Anexo IX</x:v>
      </x:c>
    </x:row>
    <x:row r="1524" ht="34" customHeight="1">
      <x:c r="A1524" s="3" t="str">
        <x:v>Agosto</x:v>
      </x:c>
      <x:c r="B1524" s="3" t="str">
        <x:v>O&amp;M</x:v>
      </x:c>
      <x:c r="C1524" s="3" t="str">
        <x:v>PRODUÇÃO</x:v>
      </x:c>
      <x:c r="D1524" s="3" t="str">
        <x:v>5025300124</x:v>
      </x:c>
      <x:c r="E1524" s="9" t="str">
        <x:v>INST REGULADOR TENSAO 3F POSTE/PLATAF LM</x:v>
      </x:c>
      <x:c r="F1524" s="3" t="str">
        <x:v>UNIDADE</x:v>
      </x:c>
      <x:c r="G1524" s="10" t="n">
        <x:v>216</x:v>
      </x:c>
      <x:c r="H1524" s="10" t="n">
        <x:f>IF(G1524="","",G1524/12)</x:f>
        <x:v>18</x:v>
      </x:c>
      <x:c r="I1524" s="10" t="n">
        <x:v>1</x:v>
      </x:c>
      <x:c r="J1524" s="10" t="n">
        <x:f>IF(H1524="","",I1524-H1524)</x:f>
        <x:v>-17</x:v>
      </x:c>
      <x:c r="K1524" s="11" t="n">
        <x:f>IF(H1524&gt;0,I1524/H1524,"")</x:f>
        <x:v>0.05555555555555555</x:v>
      </x:c>
      <x:c r="L1524" s="12" t="n">
        <x:v>42165.9</x:v>
      </x:c>
      <x:c r="M1524" s="12" t="n">
        <x:v>2342.55</x:v>
      </x:c>
      <x:c r="N1524" s="12" t="n">
        <x:f>M1524-L1524</x:f>
        <x:v>-39823.35</x:v>
      </x:c>
      <x:c r="O1524" s="3" t="str">
        <x:v>Anexo IX</x:v>
      </x:c>
    </x:row>
    <x:row r="1525" ht="34" customHeight="1">
      <x:c r="A1525" s="3" t="str">
        <x:v>Agosto</x:v>
      </x:c>
      <x:c r="B1525" s="3" t="str">
        <x:v>O&amp;M</x:v>
      </x:c>
      <x:c r="C1525" s="3" t="str">
        <x:v>PRODUÇÃO</x:v>
      </x:c>
      <x:c r="D1525" s="3" t="str">
        <x:v>5020000108</x:v>
      </x:c>
      <x:c r="E1525" s="9" t="str">
        <x:v>RESTAURAR PASSEIO ESPECIAL PEDRA PORT LM</x:v>
      </x:c>
      <x:c r="F1525" s="3" t="str">
        <x:v>UNIDADE</x:v>
      </x:c>
      <x:c r="G1525" s="10" t="n">
        <x:v>622.6666666666666</x:v>
      </x:c>
      <x:c r="H1525" s="10" t="n">
        <x:f>IF(G1525="","",G1525/12)</x:f>
        <x:v>51.888888888888886</x:v>
      </x:c>
      <x:c r="I1525" s="10" t="n">
        <x:v>0</x:v>
      </x:c>
      <x:c r="J1525" s="10" t="n">
        <x:f>IF(H1525="","",I1525-H1525)</x:f>
        <x:v>-51.888888888888886</x:v>
      </x:c>
      <x:c r="K1525" s="11" t="n">
        <x:f>IF(H1525&gt;0,I1525/H1525,"")</x:f>
        <x:v>0</x:v>
      </x:c>
      <x:c r="L1525" s="12" t="n">
        <x:v>41845.28</x:v>
      </x:c>
      <x:c r="M1525" s="12" t="n">
        <x:v>0</x:v>
      </x:c>
      <x:c r="N1525" s="12" t="n">
        <x:f>M1525-L1525</x:f>
        <x:v>-41845.28</x:v>
      </x:c>
      <x:c r="O1525" s="3" t="str">
        <x:v>Anexo IX</x:v>
      </x:c>
    </x:row>
    <x:row r="1526" ht="34" customHeight="1">
      <x:c r="A1526" s="3" t="str">
        <x:v>Agosto</x:v>
      </x:c>
      <x:c r="B1526" s="3" t="str">
        <x:v>O&amp;M</x:v>
      </x:c>
      <x:c r="C1526" s="3" t="str">
        <x:v>PRODUÇÃO</x:v>
      </x:c>
      <x:c r="D1526" s="3" t="str">
        <x:v>5033000319</x:v>
      </x:c>
      <x:c r="E1526" s="9" t="str">
        <x:v>RET PARA-RAIOS MT LV</x:v>
      </x:c>
      <x:c r="F1526" s="3" t="str">
        <x:v>UNIDADE</x:v>
      </x:c>
      <x:c r="G1526" s="10" t="n">
        <x:v>2013</x:v>
      </x:c>
      <x:c r="H1526" s="10" t="n">
        <x:f>IF(G1526="","",G1526/12)</x:f>
        <x:v>167.75</x:v>
      </x:c>
      <x:c r="I1526" s="10" t="n">
        <x:v>10</x:v>
      </x:c>
      <x:c r="J1526" s="10" t="n">
        <x:f>IF(H1526="","",I1526-H1526)</x:f>
        <x:v>-157.75</x:v>
      </x:c>
      <x:c r="K1526" s="11" t="n">
        <x:f>IF(H1526&gt;0,I1526/H1526,"")</x:f>
        <x:v>0.05961251862891207</x:v>
      </x:c>
      <x:c r="L1526" s="12" t="n">
        <x:v>41137.33</x:v>
      </x:c>
      <x:c r="M1526" s="12" t="n">
        <x:v>2452.3</x:v>
      </x:c>
      <x:c r="N1526" s="12" t="n">
        <x:f>M1526-L1526</x:f>
        <x:v>-38685.03</x:v>
      </x:c>
      <x:c r="O1526" s="3" t="str">
        <x:v>Anexo IX</x:v>
      </x:c>
    </x:row>
    <x:row r="1527" ht="34" customHeight="1">
      <x:c r="A1527" s="3" t="str">
        <x:v>Agosto</x:v>
      </x:c>
      <x:c r="B1527" s="3" t="str">
        <x:v>O&amp;M</x:v>
      </x:c>
      <x:c r="C1527" s="3" t="str">
        <x:v>PRODUÇÃO</x:v>
      </x:c>
      <x:c r="D1527" s="3" t="str">
        <x:v>5021200046</x:v>
      </x:c>
      <x:c r="E1527" s="9" t="str">
        <x:v>INST ISOLADOR PINO/PILAR LM</x:v>
      </x:c>
      <x:c r="F1527" s="3" t="str">
        <x:v>UNIDADE</x:v>
      </x:c>
      <x:c r="G1527" s="10" t="n">
        <x:v>1512</x:v>
      </x:c>
      <x:c r="H1527" s="10" t="n">
        <x:f>IF(G1527="","",G1527/12)</x:f>
        <x:v>126</x:v>
      </x:c>
      <x:c r="I1527" s="10" t="n">
        <x:v>33</x:v>
      </x:c>
      <x:c r="J1527" s="10" t="n">
        <x:f>IF(H1527="","",I1527-H1527)</x:f>
        <x:v>-93</x:v>
      </x:c>
      <x:c r="K1527" s="11" t="n">
        <x:f>IF(H1527&gt;0,I1527/H1527,"")</x:f>
        <x:v>0.2619047619047619</x:v>
      </x:c>
      <x:c r="L1527" s="12" t="n">
        <x:v>38093.58</x:v>
      </x:c>
      <x:c r="M1527" s="12" t="n">
        <x:v>9976.89</x:v>
      </x:c>
      <x:c r="N1527" s="12" t="n">
        <x:f>M1527-L1527</x:f>
        <x:v>-28116.690000000002</x:v>
      </x:c>
      <x:c r="O1527" s="3" t="str">
        <x:v>Anexo IX</x:v>
      </x:c>
    </x:row>
    <x:row r="1528" ht="34" customHeight="1">
      <x:c r="A1528" s="3" t="str">
        <x:v>Agosto</x:v>
      </x:c>
      <x:c r="B1528" s="3" t="str">
        <x:v>O&amp;M</x:v>
      </x:c>
      <x:c r="C1528" s="3" t="str">
        <x:v>PRODUÇÃO</x:v>
      </x:c>
      <x:c r="D1528" s="3" t="str">
        <x:v>5035000060</x:v>
      </x:c>
      <x:c r="E1528" s="9" t="str">
        <x:v>PODA ARV MEDIO PT &gt;6&lt;12M LATER 2ML PO LV</x:v>
      </x:c>
      <x:c r="F1528" s="3" t="str">
        <x:v>UNIDADE</x:v>
      </x:c>
      <x:c r="G1528" s="10" t="n">
        <x:v>2074.8796014144436</x:v>
      </x:c>
      <x:c r="H1528" s="10" t="n">
        <x:f>IF(G1528="","",G1528/12)</x:f>
        <x:v>172.90663345120365</x:v>
      </x:c>
      <x:c r="I1528" s="10" t="n">
        <x:v>46</x:v>
      </x:c>
      <x:c r="J1528" s="10" t="n">
        <x:f>IF(H1528="","",I1528-H1528)</x:f>
        <x:v>-126.90663345120365</x:v>
      </x:c>
      <x:c r="K1528" s="11" t="n">
        <x:f>IF(H1528&gt;0,I1528/H1528,"")</x:f>
        <x:v>0.26603953290769355</x:v>
      </x:c>
      <x:c r="L1528" s="12" t="n">
        <x:v>37173.2</x:v>
      </x:c>
      <x:c r="M1528" s="12" t="n">
        <x:v>9889.54</x:v>
      </x:c>
      <x:c r="N1528" s="12" t="n">
        <x:f>M1528-L1528</x:f>
        <x:v>-27283.659999999996</x:v>
      </x:c>
      <x:c r="O1528" s="3" t="str">
        <x:v>Anexo IX</x:v>
      </x:c>
    </x:row>
    <x:row r="1529" ht="34" customHeight="1">
      <x:c r="A1529" s="3" t="str">
        <x:v>Agosto</x:v>
      </x:c>
      <x:c r="B1529" s="3" t="str">
        <x:v>O&amp;M</x:v>
      </x:c>
      <x:c r="C1529" s="3" t="str">
        <x:v>PRODUÇÃO</x:v>
      </x:c>
      <x:c r="D1529" s="3" t="str">
        <x:v>5025300105</x:v>
      </x:c>
      <x:c r="E1529" s="9" t="str">
        <x:v>INST CONEXAO ILUMINACAO PUBLICA LM</x:v>
      </x:c>
      <x:c r="F1529" s="3" t="str">
        <x:v>UNIDADE</x:v>
      </x:c>
      <x:c r="G1529" s="10" t="n">
        <x:v>1426.872341126933</x:v>
      </x:c>
      <x:c r="H1529" s="10" t="n">
        <x:f>IF(G1529="","",G1529/12)</x:f>
        <x:v>118.90602842724441</x:v>
      </x:c>
      <x:c r="I1529" s="10" t="n">
        <x:v>39</x:v>
      </x:c>
      <x:c r="J1529" s="10" t="n">
        <x:f>IF(H1529="","",I1529-H1529)</x:f>
        <x:v>-79.90602842724441</x:v>
      </x:c>
      <x:c r="K1529" s="11" t="n">
        <x:f>IF(H1529&gt;0,I1529/H1529,"")</x:f>
        <x:v>0.3279900987010353</x:v>
      </x:c>
      <x:c r="L1529" s="12" t="n">
        <x:v>35964.32</x:v>
      </x:c>
      <x:c r="M1529" s="12" t="n">
        <x:v>11795.94</x:v>
      </x:c>
      <x:c r="N1529" s="12" t="n">
        <x:f>M1529-L1529</x:f>
        <x:v>-24168.379999999997</x:v>
      </x:c>
      <x:c r="O1529" s="3" t="str">
        <x:v>Anexo IX</x:v>
      </x:c>
    </x:row>
    <x:row r="1530" ht="34" customHeight="1">
      <x:c r="A1530" s="3" t="str">
        <x:v>Agosto</x:v>
      </x:c>
      <x:c r="B1530" s="3" t="str">
        <x:v>O&amp;M</x:v>
      </x:c>
      <x:c r="C1530" s="3" t="str">
        <x:v>PRODUÇÃO</x:v>
      </x:c>
      <x:c r="D1530" s="3" t="str">
        <x:v>5022000276</x:v>
      </x:c>
      <x:c r="E1530" s="9" t="str">
        <x:v>INST COND COBERTO RDC 35-70MM2 LM</x:v>
      </x:c>
      <x:c r="F1530" s="3" t="str">
        <x:v>METRO</x:v>
      </x:c>
      <x:c r="G1530" s="10" t="n">
        <x:v>59658.87048323529</x:v>
      </x:c>
      <x:c r="H1530" s="10" t="n">
        <x:f>IF(G1530="","",G1530/12)</x:f>
        <x:v>4971.572540269607</x:v>
      </x:c>
      <x:c r="I1530" s="10" t="n">
        <x:v>4170</x:v>
      </x:c>
      <x:c r="J1530" s="10" t="n">
        <x:f>IF(H1530="","",I1530-H1530)</x:f>
        <x:v>-801.5725402696071</x:v>
      </x:c>
      <x:c r="K1530" s="11" t="n">
        <x:f>IF(H1530&gt;0,I1530/H1530,"")</x:f>
        <x:v>0.8387688133328257</x:v>
      </x:c>
      <x:c r="L1530" s="12" t="n">
        <x:v>33309.54</x:v>
      </x:c>
      <x:c r="M1530" s="12" t="n">
        <x:v>27939</x:v>
      </x:c>
      <x:c r="N1530" s="12" t="n">
        <x:f>M1530-L1530</x:f>
        <x:v>-5370.540000000001</x:v>
      </x:c>
      <x:c r="O1530" s="3" t="str">
        <x:v>Anexo IX</x:v>
      </x:c>
    </x:row>
    <x:row r="1531" ht="34" customHeight="1">
      <x:c r="A1531" s="3" t="str">
        <x:v>Agosto</x:v>
      </x:c>
      <x:c r="B1531" s="3" t="str">
        <x:v>O&amp;M</x:v>
      </x:c>
      <x:c r="C1531" s="3" t="str">
        <x:v>PRODUÇÃO</x:v>
      </x:c>
      <x:c r="D1531" s="3" t="str">
        <x:v>5022000238</x:v>
      </x:c>
      <x:c r="E1531" s="9" t="str">
        <x:v>INST EMENDA COND NU AL/CU LM</x:v>
      </x:c>
      <x:c r="F1531" s="3" t="str">
        <x:v>UNIDADE</x:v>
      </x:c>
      <x:c r="G1531" s="10" t="n">
        <x:v>844.4732648567797</x:v>
      </x:c>
      <x:c r="H1531" s="10" t="n">
        <x:f>IF(G1531="","",G1531/12)</x:f>
        <x:v>70.3727720713983</x:v>
      </x:c>
      <x:c r="I1531" s="10" t="n">
        <x:v>65</x:v>
      </x:c>
      <x:c r="J1531" s="10" t="n">
        <x:f>IF(H1531="","",I1531-H1531)</x:f>
        <x:v>-5.372772071398302</x:v>
      </x:c>
      <x:c r="K1531" s="11" t="n">
        <x:f>IF(H1531&gt;0,I1531/H1531,"")</x:f>
        <x:v>0.92365268678137</x:v>
      </x:c>
      <x:c r="L1531" s="12" t="n">
        <x:v>32820.45</x:v>
      </x:c>
      <x:c r="M1531" s="12" t="n">
        <x:v>30314.7</x:v>
      </x:c>
      <x:c r="N1531" s="12" t="n">
        <x:f>M1531-L1531</x:f>
        <x:v>-2505.7499999999964</x:v>
      </x:c>
      <x:c r="O1531" s="3" t="str">
        <x:v>Anexo IX</x:v>
      </x:c>
    </x:row>
    <x:row r="1532" ht="34" customHeight="1">
      <x:c r="A1532" s="3" t="str">
        <x:v>Agosto</x:v>
      </x:c>
      <x:c r="B1532" s="3" t="str">
        <x:v>O&amp;M</x:v>
      </x:c>
      <x:c r="C1532" s="3" t="str">
        <x:v>PRODUÇÃO</x:v>
      </x:c>
      <x:c r="D1532" s="3" t="str">
        <x:v>5021000143</x:v>
      </x:c>
      <x:c r="E1532" s="9" t="str">
        <x:v>INST ESTR PRI 1F ANC/AMA SP S/CRUZ LM</x:v>
      </x:c>
      <x:c r="F1532" s="3" t="str">
        <x:v>CONJUNTO</x:v>
      </x:c>
      <x:c r="G1532" s="10" t="n">
        <x:v>908</x:v>
      </x:c>
      <x:c r="H1532" s="10" t="n">
        <x:f>IF(G1532="","",G1532/12)</x:f>
        <x:v>75.66666666666667</x:v>
      </x:c>
      <x:c r="I1532" s="10" t="n">
        <x:v>43</x:v>
      </x:c>
      <x:c r="J1532" s="10" t="n">
        <x:f>IF(H1532="","",I1532-H1532)</x:f>
        <x:v>-32.66666666666667</x:v>
      </x:c>
      <x:c r="K1532" s="11" t="n">
        <x:f>IF(H1532&gt;0,I1532/H1532,"")</x:f>
        <x:v>0.5682819383259912</x:v>
      </x:c>
      <x:c r="L1532" s="12" t="n">
        <x:v>31608.99</x:v>
      </x:c>
      <x:c r="M1532" s="12" t="n">
        <x:v>17962.82</x:v>
      </x:c>
      <x:c r="N1532" s="12" t="n">
        <x:f>M1532-L1532</x:f>
        <x:v>-13646.170000000002</x:v>
      </x:c>
      <x:c r="O1532" s="3" t="str">
        <x:v>Anexo IX</x:v>
      </x:c>
    </x:row>
    <x:row r="1533" ht="34" customHeight="1">
      <x:c r="A1533" s="3" t="str">
        <x:v>Agosto</x:v>
      </x:c>
      <x:c r="B1533" s="3" t="str">
        <x:v>O&amp;M</x:v>
      </x:c>
      <x:c r="C1533" s="3" t="str">
        <x:v>PRODUÇÃO</x:v>
      </x:c>
      <x:c r="D1533" s="3" t="str">
        <x:v>5021200048</x:v>
      </x:c>
      <x:c r="E1533" s="9" t="str">
        <x:v>INST ISOLAD DISCO/ANCORAGEM LM</x:v>
      </x:c>
      <x:c r="F1533" s="3" t="str">
        <x:v>CONJUNTO</x:v>
      </x:c>
      <x:c r="G1533" s="10" t="n">
        <x:v>1114.1296610369586</x:v>
      </x:c>
      <x:c r="H1533" s="10" t="n">
        <x:f>IF(G1533="","",G1533/12)</x:f>
        <x:v>92.84413841974656</x:v>
      </x:c>
      <x:c r="I1533" s="10" t="n">
        <x:v>37</x:v>
      </x:c>
      <x:c r="J1533" s="10" t="n">
        <x:f>IF(H1533="","",I1533-H1533)</x:f>
        <x:v>-55.84413841974656</x:v>
      </x:c>
      <x:c r="K1533" s="11" t="n">
        <x:f>IF(H1533&gt;0,I1533/H1533,"")</x:f>
        <x:v>0.3985173499346153</x:v>
      </x:c>
      <x:c r="L1533" s="12" t="n">
        <x:v>30864.18</x:v>
      </x:c>
      <x:c r="M1533" s="12" t="n">
        <x:v>12299.91</x:v>
      </x:c>
      <x:c r="N1533" s="12" t="n">
        <x:f>M1533-L1533</x:f>
        <x:v>-18564.27</x:v>
      </x:c>
      <x:c r="O1533" s="3" t="str">
        <x:v>Anexo IX</x:v>
      </x:c>
    </x:row>
    <x:row r="1534" ht="34" customHeight="1">
      <x:c r="A1534" s="3" t="str">
        <x:v>Agosto</x:v>
      </x:c>
      <x:c r="B1534" s="3" t="str">
        <x:v>O&amp;M</x:v>
      </x:c>
      <x:c r="C1534" s="3" t="str">
        <x:v>PRODUÇÃO</x:v>
      </x:c>
      <x:c r="D1534" s="3" t="str">
        <x:v>5031300111</x:v>
      </x:c>
      <x:c r="E1534" s="9" t="str">
        <x:v>RET ISOLADOR PINO/PILAR LV</x:v>
      </x:c>
      <x:c r="F1534" s="3" t="str">
        <x:v>UNIDADE</x:v>
      </x:c>
      <x:c r="G1534" s="10" t="n">
        <x:v>1692</x:v>
      </x:c>
      <x:c r="H1534" s="10" t="n">
        <x:f>IF(G1534="","",G1534/12)</x:f>
        <x:v>141</x:v>
      </x:c>
      <x:c r="I1534" s="10" t="n">
        <x:v>94</x:v>
      </x:c>
      <x:c r="J1534" s="10" t="n">
        <x:f>IF(H1534="","",I1534-H1534)</x:f>
        <x:v>-47</x:v>
      </x:c>
      <x:c r="K1534" s="11" t="n">
        <x:f>IF(H1534&gt;0,I1534/H1534,"")</x:f>
        <x:v>0.6666666666666666</x:v>
      </x:c>
      <x:c r="L1534" s="12" t="n">
        <x:v>30671.73</x:v>
      </x:c>
      <x:c r="M1534" s="12" t="n">
        <x:v>20447.82</x:v>
      </x:c>
      <x:c r="N1534" s="12" t="n">
        <x:f>M1534-L1534</x:f>
        <x:v>-10223.91</x:v>
      </x:c>
      <x:c r="O1534" s="3" t="str">
        <x:v>Anexo IX</x:v>
      </x:c>
    </x:row>
    <x:row r="1535" ht="34" customHeight="1">
      <x:c r="A1535" s="3" t="str">
        <x:v>Agosto</x:v>
      </x:c>
      <x:c r="B1535" s="3" t="str">
        <x:v>O&amp;M</x:v>
      </x:c>
      <x:c r="C1535" s="3" t="str">
        <x:v>PRODUÇÃO</x:v>
      </x:c>
      <x:c r="D1535" s="3" t="str">
        <x:v>5025300121</x:v>
      </x:c>
      <x:c r="E1535" s="9" t="str">
        <x:v>RET RELIGADOR/SECCIONADOR 3F LM</x:v>
      </x:c>
      <x:c r="F1535" s="3" t="str">
        <x:v>UNIDADE</x:v>
      </x:c>
      <x:c r="G1535" s="10" t="n">
        <x:v>332</x:v>
      </x:c>
      <x:c r="H1535" s="10" t="n">
        <x:f>IF(G1535="","",G1535/12)</x:f>
        <x:v>27.666666666666668</x:v>
      </x:c>
      <x:c r="I1535" s="10" t="n">
        <x:v>8</x:v>
      </x:c>
      <x:c r="J1535" s="10" t="n">
        <x:f>IF(H1535="","",I1535-H1535)</x:f>
        <x:v>-19.666666666666668</x:v>
      </x:c>
      <x:c r="K1535" s="11" t="n">
        <x:f>IF(H1535&gt;0,I1535/H1535,"")</x:f>
        <x:v>0.2891566265060241</x:v>
      </x:c>
      <x:c r="L1535" s="12" t="n">
        <x:v>30487.01</x:v>
      </x:c>
      <x:c r="M1535" s="12" t="n">
        <x:v>8815.52</x:v>
      </x:c>
      <x:c r="N1535" s="12" t="n">
        <x:f>M1535-L1535</x:f>
        <x:v>-21671.489999999998</x:v>
      </x:c>
      <x:c r="O1535" s="3" t="str">
        <x:v>Anexo IX</x:v>
      </x:c>
    </x:row>
    <x:row r="1536" ht="34" customHeight="1">
      <x:c r="A1536" s="3" t="str">
        <x:v>Agosto</x:v>
      </x:c>
      <x:c r="B1536" s="3" t="str">
        <x:v>O&amp;M</x:v>
      </x:c>
      <x:c r="C1536" s="3" t="str">
        <x:v>PRODUÇÃO</x:v>
      </x:c>
      <x:c r="D1536" s="3" t="str">
        <x:v>5020000107</x:v>
      </x:c>
      <x:c r="E1536" s="9" t="str">
        <x:v>RESTAURAR PASSEIO SIMPLES CIMENTADO LM</x:v>
      </x:c>
      <x:c r="F1536" s="3" t="str">
        <x:v>UNIDADE</x:v>
      </x:c>
      <x:c r="G1536" s="10" t="n">
        <x:v>624.4190528500076</x:v>
      </x:c>
      <x:c r="H1536" s="10" t="n">
        <x:f>IF(G1536="","",G1536/12)</x:f>
        <x:v>52.03492107083397</x:v>
      </x:c>
      <x:c r="I1536" s="10" t="n">
        <x:v>26</x:v>
      </x:c>
      <x:c r="J1536" s="10" t="n">
        <x:f>IF(H1536="","",I1536-H1536)</x:f>
        <x:v>-26.034921070833967</x:v>
      </x:c>
      <x:c r="K1536" s="11" t="n">
        <x:f>IF(H1536&gt;0,I1536/H1536,"")</x:f>
        <x:v>0.49966444581720004</x:v>
      </x:c>
      <x:c r="L1536" s="12" t="n">
        <x:v>29042.25</x:v>
      </x:c>
      <x:c r="M1536" s="12" t="n">
        <x:v>14511.38</x:v>
      </x:c>
      <x:c r="N1536" s="12" t="n">
        <x:f>M1536-L1536</x:f>
        <x:v>-14530.87</x:v>
      </x:c>
      <x:c r="O1536" s="3" t="str">
        <x:v>Anexo IX</x:v>
      </x:c>
    </x:row>
    <x:row r="1537" ht="34" customHeight="1">
      <x:c r="A1537" s="3" t="str">
        <x:v>Agosto</x:v>
      </x:c>
      <x:c r="B1537" s="3" t="str">
        <x:v>O&amp;M</x:v>
      </x:c>
      <x:c r="C1537" s="3" t="str">
        <x:v>PRODUÇÃO</x:v>
      </x:c>
      <x:c r="D1537" s="3" t="str">
        <x:v>5020200034</x:v>
      </x:c>
      <x:c r="E1537" s="9" t="str">
        <x:v>INST ESTAI ANCORA LM</x:v>
      </x:c>
      <x:c r="F1537" s="3" t="str">
        <x:v>CONJUNTO</x:v>
      </x:c>
      <x:c r="G1537" s="10" t="n">
        <x:v>364.41500726813666</x:v>
      </x:c>
      <x:c r="H1537" s="10" t="n">
        <x:f>IF(G1537="","",G1537/12)</x:f>
        <x:v>30.367917272344723</x:v>
      </x:c>
      <x:c r="I1537" s="10" t="n">
        <x:v>26</x:v>
      </x:c>
      <x:c r="J1537" s="10" t="n">
        <x:f>IF(H1537="","",I1537-H1537)</x:f>
        <x:v>-4.367917272344723</x:v>
      </x:c>
      <x:c r="K1537" s="11" t="n">
        <x:f>IF(H1537&gt;0,I1537/H1537,"")</x:f>
        <x:v>0.8561667159070381</x:v>
      </x:c>
      <x:c r="L1537" s="12" t="n">
        <x:v>27910.85</x:v>
      </x:c>
      <x:c r="M1537" s="12" t="n">
        <x:v>23896.34</x:v>
      </x:c>
      <x:c r="N1537" s="12" t="n">
        <x:f>M1537-L1537</x:f>
        <x:v>-4014.5099999999984</x:v>
      </x:c>
      <x:c r="O1537" s="3" t="str">
        <x:v>Anexo IX</x:v>
      </x:c>
    </x:row>
    <x:row r="1538" ht="34" customHeight="1">
      <x:c r="A1538" s="3" t="str">
        <x:v>Agosto</x:v>
      </x:c>
      <x:c r="B1538" s="3" t="str">
        <x:v>O&amp;M</x:v>
      </x:c>
      <x:c r="C1538" s="3" t="str">
        <x:v>PRODUÇÃO</x:v>
      </x:c>
      <x:c r="D1538" s="3" t="str">
        <x:v>5022000243</x:v>
      </x:c>
      <x:c r="E1538" s="9" t="str">
        <x:v>INST CONECTOR EM CONDUTOR LM</x:v>
      </x:c>
      <x:c r="F1538" s="3" t="str">
        <x:v>UNIDADE</x:v>
      </x:c>
      <x:c r="G1538" s="10" t="n">
        <x:v>1314.6503605041767</x:v>
      </x:c>
      <x:c r="H1538" s="10" t="n">
        <x:f>IF(G1538="","",G1538/12)</x:f>
        <x:v>109.55419670868139</x:v>
      </x:c>
      <x:c r="I1538" s="10" t="n">
        <x:v>12</x:v>
      </x:c>
      <x:c r="J1538" s="10" t="n">
        <x:f>IF(H1538="","",I1538-H1538)</x:f>
        <x:v>-97.55419670868139</x:v>
      </x:c>
      <x:c r="K1538" s="11" t="n">
        <x:f>IF(H1538&gt;0,I1538/H1538,"")</x:f>
        <x:v>0.10953482714961194</x:v>
      </x:c>
      <x:c r="L1538" s="12" t="n">
        <x:v>27635.05</x:v>
      </x:c>
      <x:c r="M1538" s="12" t="n">
        <x:v>3027</x:v>
      </x:c>
      <x:c r="N1538" s="12" t="n">
        <x:f>M1538-L1538</x:f>
        <x:v>-24608.05</x:v>
      </x:c>
      <x:c r="O1538" s="3" t="str">
        <x:v>Anexo IX</x:v>
      </x:c>
    </x:row>
    <x:row r="1539" ht="34" customHeight="1">
      <x:c r="A1539" s="3" t="str">
        <x:v>Agosto</x:v>
      </x:c>
      <x:c r="B1539" s="3" t="str">
        <x:v>O&amp;M</x:v>
      </x:c>
      <x:c r="C1539" s="3" t="str">
        <x:v>PRODUÇÃO</x:v>
      </x:c>
      <x:c r="D1539" s="3" t="str">
        <x:v>5025300177</x:v>
      </x:c>
      <x:c r="E1539" s="9" t="str">
        <x:v>RET CHAVE FACA LM</x:v>
      </x:c>
      <x:c r="F1539" s="3" t="str">
        <x:v>UNIDADE</x:v>
      </x:c>
      <x:c r="G1539" s="10" t="n">
        <x:v>950.4163401936473</x:v>
      </x:c>
      <x:c r="H1539" s="10" t="n">
        <x:f>IF(G1539="","",G1539/12)</x:f>
        <x:v>79.20136168280395</x:v>
      </x:c>
      <x:c r="I1539" s="10" t="n">
        <x:v>31</x:v>
      </x:c>
      <x:c r="J1539" s="10" t="n">
        <x:f>IF(H1539="","",I1539-H1539)</x:f>
        <x:v>-48.20136168280395</x:v>
      </x:c>
      <x:c r="K1539" s="11" t="n">
        <x:f>IF(H1539&gt;0,I1539/H1539,"")</x:f>
        <x:v>0.3914074119603257</x:v>
      </x:c>
      <x:c r="L1539" s="12" t="n">
        <x:v>26287.72</x:v>
      </x:c>
      <x:c r="M1539" s="12" t="n">
        <x:v>10289.21</x:v>
      </x:c>
      <x:c r="N1539" s="12" t="n">
        <x:f>M1539-L1539</x:f>
        <x:v>-15998.510000000002</x:v>
      </x:c>
      <x:c r="O1539" s="3" t="str">
        <x:v>Anexo IX</x:v>
      </x:c>
    </x:row>
    <x:row r="1540" ht="34" customHeight="1">
      <x:c r="A1540" s="3" t="str">
        <x:v>Agosto</x:v>
      </x:c>
      <x:c r="B1540" s="3" t="str">
        <x:v>O&amp;M</x:v>
      </x:c>
      <x:c r="C1540" s="3" t="str">
        <x:v>PRODUÇÃO</x:v>
      </x:c>
      <x:c r="D1540" s="3" t="str">
        <x:v>5031200313</x:v>
      </x:c>
      <x:c r="E1540" s="9" t="str">
        <x:v>RET ESTR PRI 2/3F SUS/PAS DP CRUZ DP LV</x:v>
      </x:c>
      <x:c r="F1540" s="3" t="str">
        <x:v>UNIDADE</x:v>
      </x:c>
      <x:c r="G1540" s="10" t="n">
        <x:v>416.13213545292126</x:v>
      </x:c>
      <x:c r="H1540" s="10" t="n">
        <x:f>IF(G1540="","",G1540/12)</x:f>
        <x:v>34.67767795441011</x:v>
      </x:c>
      <x:c r="I1540" s="10" t="n">
        <x:v>10</x:v>
      </x:c>
      <x:c r="J1540" s="10" t="n">
        <x:f>IF(H1540="","",I1540-H1540)</x:f>
        <x:v>-24.677677954410107</x:v>
      </x:c>
      <x:c r="K1540" s="11" t="n">
        <x:f>IF(H1540&gt;0,I1540/H1540,"")</x:f>
        <x:v>0.28836994256497667</x:v>
      </x:c>
      <x:c r="L1540" s="12" t="n">
        <x:v>26050.57</x:v>
      </x:c>
      <x:c r="M1540" s="12" t="n">
        <x:v>7512.2</x:v>
      </x:c>
      <x:c r="N1540" s="12" t="n">
        <x:f>M1540-L1540</x:f>
        <x:v>-18538.37</x:v>
      </x:c>
      <x:c r="O1540" s="3" t="str">
        <x:v>Anexo IX</x:v>
      </x:c>
    </x:row>
    <x:row r="1541" ht="34" customHeight="1">
      <x:c r="A1541" s="3" t="str">
        <x:v>Agosto</x:v>
      </x:c>
      <x:c r="B1541" s="3" t="str">
        <x:v>O&amp;M</x:v>
      </x:c>
      <x:c r="C1541" s="3" t="str">
        <x:v>PRODUÇÃO</x:v>
      </x:c>
      <x:c r="D1541" s="3" t="str">
        <x:v>5025300122</x:v>
      </x:c>
      <x:c r="E1541" s="9" t="str">
        <x:v>INST ESTR CP RELIGADOR/SEC 3F &gt;400A LM</x:v>
      </x:c>
      <x:c r="F1541" s="3" t="str">
        <x:v>CONJUNTO</x:v>
      </x:c>
      <x:c r="G1541" s="10" t="n">
        <x:v>50</x:v>
      </x:c>
      <x:c r="H1541" s="10" t="n">
        <x:f>IF(G1541="","",G1541/12)</x:f>
        <x:v>4.166666666666667</x:v>
      </x:c>
      <x:c r="I1541" s="10" t="n">
        <x:v>9</x:v>
      </x:c>
      <x:c r="J1541" s="10" t="n">
        <x:f>IF(H1541="","",I1541-H1541)</x:f>
        <x:v>4.833333333333333</x:v>
      </x:c>
      <x:c r="K1541" s="11" t="n">
        <x:f>IF(H1541&gt;0,I1541/H1541,"")</x:f>
        <x:v>2.1599999999999997</x:v>
      </x:c>
      <x:c r="L1541" s="12" t="n">
        <x:v>25001.58</x:v>
      </x:c>
      <x:c r="M1541" s="12" t="n">
        <x:v>54003.42</x:v>
      </x:c>
      <x:c r="N1541" s="12" t="n">
        <x:f>M1541-L1541</x:f>
        <x:v>29001.839999999997</x:v>
      </x:c>
      <x:c r="O1541" s="3" t="str">
        <x:v>Anexo IX</x:v>
      </x:c>
    </x:row>
    <x:row r="1542" ht="34" customHeight="1">
      <x:c r="A1542" s="3" t="str">
        <x:v>Agosto</x:v>
      </x:c>
      <x:c r="B1542" s="3" t="str">
        <x:v>O&amp;M</x:v>
      </x:c>
      <x:c r="C1542" s="3" t="str">
        <x:v>PRODUÇÃO</x:v>
      </x:c>
      <x:c r="D1542" s="3" t="str">
        <x:v>5032000209</x:v>
      </x:c>
      <x:c r="E1542" s="9" t="str">
        <x:v>RET CONECTOR EM CONDUTOR LV</x:v>
      </x:c>
      <x:c r="F1542" s="3" t="str">
        <x:v>UNIDADE</x:v>
      </x:c>
      <x:c r="G1542" s="10" t="n">
        <x:v>1674</x:v>
      </x:c>
      <x:c r="H1542" s="10" t="n">
        <x:f>IF(G1542="","",G1542/12)</x:f>
        <x:v>139.5</x:v>
      </x:c>
      <x:c r="I1542" s="10" t="n">
        <x:v>41</x:v>
      </x:c>
      <x:c r="J1542" s="10" t="n">
        <x:f>IF(H1542="","",I1542-H1542)</x:f>
        <x:v>-98.5</x:v>
      </x:c>
      <x:c r="K1542" s="11" t="n">
        <x:f>IF(H1542&gt;0,I1542/H1542,"")</x:f>
        <x:v>0.2939068100358423</x:v>
      </x:c>
      <x:c r="L1542" s="12" t="n">
        <x:v>23932.62</x:v>
      </x:c>
      <x:c r="M1542" s="12" t="n">
        <x:v>7033.96</x:v>
      </x:c>
      <x:c r="N1542" s="12" t="n">
        <x:f>M1542-L1542</x:f>
        <x:v>-16898.66</x:v>
      </x:c>
      <x:c r="O1542" s="3" t="str">
        <x:v>Anexo IX</x:v>
      </x:c>
    </x:row>
    <x:row r="1543" ht="34" customHeight="1">
      <x:c r="A1543" s="3" t="str">
        <x:v>Agosto</x:v>
      </x:c>
      <x:c r="B1543" s="3" t="str">
        <x:v>O&amp;M</x:v>
      </x:c>
      <x:c r="C1543" s="3" t="str">
        <x:v>PRODUÇÃO</x:v>
      </x:c>
      <x:c r="D1543" s="3" t="str">
        <x:v>5032000207</x:v>
      </x:c>
      <x:c r="E1543" s="9" t="str">
        <x:v>INST EMENDA COND NU AL/CU LV</x:v>
      </x:c>
      <x:c r="F1543" s="3" t="str">
        <x:v>UNIDADE</x:v>
      </x:c>
      <x:c r="G1543" s="10" t="n">
        <x:v>788.7275373488997</x:v>
      </x:c>
      <x:c r="H1543" s="10" t="n">
        <x:f>IF(G1543="","",G1543/12)</x:f>
        <x:v>65.72729477907497</x:v>
      </x:c>
      <x:c r="I1543" s="10" t="n">
        <x:v>8</x:v>
      </x:c>
      <x:c r="J1543" s="10" t="n">
        <x:f>IF(H1543="","",I1543-H1543)</x:f>
        <x:v>-57.72729477907497</x:v>
      </x:c>
      <x:c r="K1543" s="11" t="n">
        <x:f>IF(H1543&gt;0,I1543/H1543,"")</x:f>
        <x:v>0.12171503523596854</x:v>
      </x:c>
      <x:c r="L1543" s="12" t="n">
        <x:v>23832.06</x:v>
      </x:c>
      <x:c r="M1543" s="12" t="n">
        <x:v>2900.72</x:v>
      </x:c>
      <x:c r="N1543" s="12" t="n">
        <x:f>M1543-L1543</x:f>
        <x:v>-20931.34</x:v>
      </x:c>
      <x:c r="O1543" s="3" t="str">
        <x:v>Anexo IX</x:v>
      </x:c>
    </x:row>
    <x:row r="1544" ht="34" customHeight="1">
      <x:c r="A1544" s="3" t="str">
        <x:v>Agosto</x:v>
      </x:c>
      <x:c r="B1544" s="3" t="str">
        <x:v>O&amp;M</x:v>
      </x:c>
      <x:c r="C1544" s="3" t="str">
        <x:v>PRODUÇÃO</x:v>
      </x:c>
      <x:c r="D1544" s="3" t="str">
        <x:v>5021000162</x:v>
      </x:c>
      <x:c r="E1544" s="9" t="str">
        <x:v>INST ESTR PRI RDC ANCORAGEM DUPLA LM</x:v>
      </x:c>
      <x:c r="F1544" s="3" t="str">
        <x:v>CONJUNTO</x:v>
      </x:c>
      <x:c r="G1544" s="10" t="n">
        <x:v>308</x:v>
      </x:c>
      <x:c r="H1544" s="10" t="n">
        <x:f>IF(G1544="","",G1544/12)</x:f>
        <x:v>25.666666666666668</x:v>
      </x:c>
      <x:c r="I1544" s="10" t="n">
        <x:v>8</x:v>
      </x:c>
      <x:c r="J1544" s="10" t="n">
        <x:f>IF(H1544="","",I1544-H1544)</x:f>
        <x:v>-17.666666666666668</x:v>
      </x:c>
      <x:c r="K1544" s="11" t="n">
        <x:f>IF(H1544&gt;0,I1544/H1544,"")</x:f>
        <x:v>0.3116883116883117</x:v>
      </x:c>
      <x:c r="L1544" s="12" t="n">
        <x:v>23485.51</x:v>
      </x:c>
      <x:c r="M1544" s="12" t="n">
        <x:v>7320.16</x:v>
      </x:c>
      <x:c r="N1544" s="12" t="n">
        <x:f>M1544-L1544</x:f>
        <x:v>-16165.349999999999</x:v>
      </x:c>
      <x:c r="O1544" s="3" t="str">
        <x:v>Anexo IX</x:v>
      </x:c>
    </x:row>
    <x:row r="1545" ht="34" customHeight="1">
      <x:c r="A1545" s="3" t="str">
        <x:v>Agosto</x:v>
      </x:c>
      <x:c r="B1545" s="3" t="str">
        <x:v>O&amp;M</x:v>
      </x:c>
      <x:c r="C1545" s="3" t="str">
        <x:v>PRODUÇÃO</x:v>
      </x:c>
      <x:c r="D1545" s="3" t="str">
        <x:v>5025300144</x:v>
      </x:c>
      <x:c r="E1545" s="9" t="str">
        <x:v>RET ESTR CP TRAFO DT 1F FN LM</x:v>
      </x:c>
      <x:c r="F1545" s="3" t="str">
        <x:v>CONJUNTO</x:v>
      </x:c>
      <x:c r="G1545" s="10" t="n">
        <x:v>190.66666666666669</x:v>
      </x:c>
      <x:c r="H1545" s="10" t="n">
        <x:f>IF(G1545="","",G1545/12)</x:f>
        <x:v>15.888888888888891</x:v>
      </x:c>
      <x:c r="I1545" s="10" t="n">
        <x:v>26</x:v>
      </x:c>
      <x:c r="J1545" s="10" t="n">
        <x:f>IF(H1545="","",I1545-H1545)</x:f>
        <x:v>10.111111111111109</x:v>
      </x:c>
      <x:c r="K1545" s="11" t="n">
        <x:f>IF(H1545&gt;0,I1545/H1545,"")</x:f>
        <x:v>1.6363636363636362</x:v>
      </x:c>
      <x:c r="L1545" s="12" t="n">
        <x:v>23392.1</x:v>
      </x:c>
      <x:c r="M1545" s="12" t="n">
        <x:v>38277.98</x:v>
      </x:c>
      <x:c r="N1545" s="12" t="n">
        <x:f>M1545-L1545</x:f>
        <x:v>14885.880000000005</x:v>
      </x:c>
      <x:c r="O1545" s="3" t="str">
        <x:v>Anexo IX</x:v>
      </x:c>
    </x:row>
    <x:row r="1546" ht="34" customHeight="1">
      <x:c r="A1546" s="3" t="str">
        <x:v>Agosto</x:v>
      </x:c>
      <x:c r="B1546" s="3" t="str">
        <x:v>O&amp;M</x:v>
      </x:c>
      <x:c r="C1546" s="3" t="str">
        <x:v>PRODUÇÃO</x:v>
      </x:c>
      <x:c r="D1546" s="3" t="str">
        <x:v>5025300116</x:v>
      </x:c>
      <x:c r="E1546" s="9" t="str">
        <x:v>INST RELIGADOR 1F POSTE LM</x:v>
      </x:c>
      <x:c r="F1546" s="3" t="str">
        <x:v>UNIDADE</x:v>
      </x:c>
      <x:c r="G1546" s="10" t="n">
        <x:v>301.3333333333333</x:v>
      </x:c>
      <x:c r="H1546" s="10" t="n">
        <x:f>IF(G1546="","",G1546/12)</x:f>
        <x:v>25.11111111111111</x:v>
      </x:c>
      <x:c r="I1546" s="10" t="n">
        <x:v>0</x:v>
      </x:c>
      <x:c r="J1546" s="10" t="n">
        <x:f>IF(H1546="","",I1546-H1546)</x:f>
        <x:v>-25.11111111111111</x:v>
      </x:c>
      <x:c r="K1546" s="11" t="n">
        <x:f>IF(H1546&gt;0,I1546/H1546,"")</x:f>
        <x:v>0</x:v>
      </x:c>
      <x:c r="L1546" s="12" t="n">
        <x:v>22749.41</x:v>
      </x:c>
      <x:c r="M1546" s="12" t="n">
        <x:v>0</x:v>
      </x:c>
      <x:c r="N1546" s="12" t="n">
        <x:f>M1546-L1546</x:f>
        <x:v>-22749.41</x:v>
      </x:c>
      <x:c r="O1546" s="3" t="str">
        <x:v>Anexo IX</x:v>
      </x:c>
    </x:row>
    <x:row r="1547" ht="34" customHeight="1">
      <x:c r="A1547" s="3" t="str">
        <x:v>Agosto</x:v>
      </x:c>
      <x:c r="B1547" s="3" t="str">
        <x:v>O&amp;M</x:v>
      </x:c>
      <x:c r="C1547" s="3" t="str">
        <x:v>PRODUÇÃO</x:v>
      </x:c>
      <x:c r="D1547" s="3" t="str">
        <x:v>5020200035</x:v>
      </x:c>
      <x:c r="E1547" s="9" t="str">
        <x:v>RET ESTAI ANCORA LM</x:v>
      </x:c>
      <x:c r="F1547" s="3" t="str">
        <x:v>CONJUNTO</x:v>
      </x:c>
      <x:c r="G1547" s="10" t="n">
        <x:v>1046.6666666666667</x:v>
      </x:c>
      <x:c r="H1547" s="10" t="n">
        <x:f>IF(G1547="","",G1547/12)</x:f>
        <x:v>87.22222222222223</x:v>
      </x:c>
      <x:c r="I1547" s="10" t="n">
        <x:v>102</x:v>
      </x:c>
      <x:c r="J1547" s="10" t="n">
        <x:f>IF(H1547="","",I1547-H1547)</x:f>
        <x:v>14.777777777777771</x:v>
      </x:c>
      <x:c r="K1547" s="11" t="n">
        <x:f>IF(H1547&gt;0,I1547/H1547,"")</x:f>
        <x:v>1.1694267515923567</x:v>
      </x:c>
      <x:c r="L1547" s="12" t="n">
        <x:v>22540.84</x:v>
      </x:c>
      <x:c r="M1547" s="12" t="n">
        <x:v>26359.86</x:v>
      </x:c>
      <x:c r="N1547" s="12" t="n">
        <x:f>M1547-L1547</x:f>
        <x:v>3819.0200000000004</x:v>
      </x:c>
      <x:c r="O1547" s="3" t="str">
        <x:v>Anexo IX</x:v>
      </x:c>
    </x:row>
    <x:row r="1548" ht="34" customHeight="1">
      <x:c r="A1548" s="3" t="str">
        <x:v>Agosto</x:v>
      </x:c>
      <x:c r="B1548" s="3" t="str">
        <x:v>O&amp;M</x:v>
      </x:c>
      <x:c r="C1548" s="3" t="str">
        <x:v>PRODUÇÃO</x:v>
      </x:c>
      <x:c r="D1548" s="3" t="str">
        <x:v>5021000145</x:v>
      </x:c>
      <x:c r="E1548" s="9" t="str">
        <x:v>INST ESTR PRI 1F ANC/AMA DP S/CRUZ LM</x:v>
      </x:c>
      <x:c r="F1548" s="3" t="str">
        <x:v>CONJUNTO</x:v>
      </x:c>
      <x:c r="G1548" s="10" t="n">
        <x:v>509.11229213037234</x:v>
      </x:c>
      <x:c r="H1548" s="10" t="n">
        <x:f>IF(G1548="","",G1548/12)</x:f>
        <x:v>42.42602434419769</x:v>
      </x:c>
      <x:c r="I1548" s="10" t="n">
        <x:v>65</x:v>
      </x:c>
      <x:c r="J1548" s="10" t="n">
        <x:f>IF(H1548="","",I1548-H1548)</x:f>
        <x:v>22.573975655802307</x:v>
      </x:c>
      <x:c r="K1548" s="11" t="n">
        <x:f>IF(H1548&gt;0,I1548/H1548,"")</x:f>
        <x:v>1.532078506170225</x:v>
      </x:c>
      <x:c r="L1548" s="12" t="n">
        <x:v>22285.12</x:v>
      </x:c>
      <x:c r="M1548" s="12" t="n">
        <x:v>34142.55</x:v>
      </x:c>
      <x:c r="N1548" s="12" t="n">
        <x:f>M1548-L1548</x:f>
        <x:v>11857.430000000004</x:v>
      </x:c>
      <x:c r="O1548" s="3" t="str">
        <x:v>Anexo IX</x:v>
      </x:c>
    </x:row>
    <x:row r="1549" ht="34" customHeight="1">
      <x:c r="A1549" s="3" t="str">
        <x:v>Agosto</x:v>
      </x:c>
      <x:c r="B1549" s="3" t="str">
        <x:v>O&amp;M</x:v>
      </x:c>
      <x:c r="C1549" s="3" t="str">
        <x:v>PRODUÇÃO</x:v>
      </x:c>
      <x:c r="D1549" s="3" t="str">
        <x:v>5032000214</x:v>
      </x:c>
      <x:c r="E1549" s="9" t="str">
        <x:v>INST AMARRACAO COND NU/MULTIP/PROTEG LV</x:v>
      </x:c>
      <x:c r="F1549" s="3" t="str">
        <x:v>UNIDADE</x:v>
      </x:c>
      <x:c r="G1549" s="10" t="n">
        <x:v>834</x:v>
      </x:c>
      <x:c r="H1549" s="10" t="n">
        <x:f>IF(G1549="","",G1549/12)</x:f>
        <x:v>69.5</x:v>
      </x:c>
      <x:c r="I1549" s="10" t="n">
        <x:v>35</x:v>
      </x:c>
      <x:c r="J1549" s="10" t="n">
        <x:f>IF(H1549="","",I1549-H1549)</x:f>
        <x:v>-34.5</x:v>
      </x:c>
      <x:c r="K1549" s="11" t="n">
        <x:f>IF(H1549&gt;0,I1549/H1549,"")</x:f>
        <x:v>0.5035971223021583</x:v>
      </x:c>
      <x:c r="L1549" s="12" t="n">
        <x:v>22061.39</x:v>
      </x:c>
      <x:c r="M1549" s="12" t="n">
        <x:v>11110.05</x:v>
      </x:c>
      <x:c r="N1549" s="12" t="n">
        <x:f>M1549-L1549</x:f>
        <x:v>-10951.34</x:v>
      </x:c>
      <x:c r="O1549" s="3" t="str">
        <x:v>Anexo IX</x:v>
      </x:c>
    </x:row>
    <x:row r="1550" ht="34" customHeight="1">
      <x:c r="A1550" s="3" t="str">
        <x:v>Agosto</x:v>
      </x:c>
      <x:c r="B1550" s="3" t="str">
        <x:v>O&amp;M</x:v>
      </x:c>
      <x:c r="C1550" s="3" t="str">
        <x:v>PRODUÇÃO</x:v>
      </x:c>
      <x:c r="D1550" s="3" t="str">
        <x:v>5031200315</x:v>
      </x:c>
      <x:c r="E1550" s="9" t="str">
        <x:v>RET ESTR PRI 2/3F ANC/AMA SP CRUZ DP LV</x:v>
      </x:c>
      <x:c r="F1550" s="3" t="str">
        <x:v>UNIDADE</x:v>
      </x:c>
      <x:c r="G1550" s="10" t="n">
        <x:v>327.92774613809786</x:v>
      </x:c>
      <x:c r="H1550" s="10" t="n">
        <x:f>IF(G1550="","",G1550/12)</x:f>
        <x:v>27.32731217817482</x:v>
      </x:c>
      <x:c r="I1550" s="10" t="n">
        <x:v>3</x:v>
      </x:c>
      <x:c r="J1550" s="10" t="n">
        <x:f>IF(H1550="","",I1550-H1550)</x:f>
        <x:v>-24.32731217817482</x:v>
      </x:c>
      <x:c r="K1550" s="11" t="n">
        <x:f>IF(H1550&gt;0,I1550/H1550,"")</x:f>
        <x:v>0.10978028063791705</x:v>
      </x:c>
      <x:c r="L1550" s="12" t="n">
        <x:v>21994.66</x:v>
      </x:c>
      <x:c r="M1550" s="12" t="n">
        <x:v>2414.58</x:v>
      </x:c>
      <x:c r="N1550" s="12" t="n">
        <x:f>M1550-L1550</x:f>
        <x:v>-19580.08</x:v>
      </x:c>
      <x:c r="O1550" s="3" t="str">
        <x:v>Anexo IX</x:v>
      </x:c>
    </x:row>
    <x:row r="1551" ht="34" customHeight="1">
      <x:c r="A1551" s="3" t="str">
        <x:v>Agosto</x:v>
      </x:c>
      <x:c r="B1551" s="3" t="str">
        <x:v>O&amp;M</x:v>
      </x:c>
      <x:c r="C1551" s="3" t="str">
        <x:v>PRODUÇÃO</x:v>
      </x:c>
      <x:c r="D1551" s="3" t="str">
        <x:v>5033000297</x:v>
      </x:c>
      <x:c r="E1551" s="9" t="str">
        <x:v>RET CHAVE FACA LV</x:v>
      </x:c>
      <x:c r="F1551" s="3" t="str">
        <x:v>UNIDADE</x:v>
      </x:c>
      <x:c r="G1551" s="10" t="n">
        <x:v>753</x:v>
      </x:c>
      <x:c r="H1551" s="10" t="n">
        <x:f>IF(G1551="","",G1551/12)</x:f>
        <x:v>62.75</x:v>
      </x:c>
      <x:c r="I1551" s="10" t="n">
        <x:v>32</x:v>
      </x:c>
      <x:c r="J1551" s="10" t="n">
        <x:f>IF(H1551="","",I1551-H1551)</x:f>
        <x:v>-30.75</x:v>
      </x:c>
      <x:c r="K1551" s="11" t="n">
        <x:f>IF(H1551&gt;0,I1551/H1551,"")</x:f>
        <x:v>0.5099601593625498</x:v>
      </x:c>
      <x:c r="L1551" s="12" t="n">
        <x:v>21249.66</x:v>
      </x:c>
      <x:c r="M1551" s="12" t="n">
        <x:v>10836.48</x:v>
      </x:c>
      <x:c r="N1551" s="12" t="n">
        <x:f>M1551-L1551</x:f>
        <x:v>-10413.18</x:v>
      </x:c>
      <x:c r="O1551" s="3" t="str">
        <x:v>Anexo IX</x:v>
      </x:c>
    </x:row>
    <x:row r="1552" ht="34" customHeight="1">
      <x:c r="A1552" s="3" t="str">
        <x:v>Agosto</x:v>
      </x:c>
      <x:c r="B1552" s="3" t="str">
        <x:v>O&amp;M</x:v>
      </x:c>
      <x:c r="C1552" s="3" t="str">
        <x:v>PRODUÇÃO</x:v>
      </x:c>
      <x:c r="D1552" s="3" t="str">
        <x:v>5025300106</x:v>
      </x:c>
      <x:c r="E1552" s="9" t="str">
        <x:v>RET CONEXAO ILUMINACAO PUBLICA LM</x:v>
      </x:c>
      <x:c r="F1552" s="3" t="str">
        <x:v>UNIDADE</x:v>
      </x:c>
      <x:c r="G1552" s="10" t="n">
        <x:v>1334.6666666666667</x:v>
      </x:c>
      <x:c r="H1552" s="10" t="n">
        <x:f>IF(G1552="","",G1552/12)</x:f>
        <x:v>111.22222222222223</x:v>
      </x:c>
      <x:c r="I1552" s="10" t="n">
        <x:v>39</x:v>
      </x:c>
      <x:c r="J1552" s="10" t="n">
        <x:f>IF(H1552="","",I1552-H1552)</x:f>
        <x:v>-72.22222222222223</x:v>
      </x:c>
      <x:c r="K1552" s="11" t="n">
        <x:f>IF(H1552&gt;0,I1552/H1552,"")</x:f>
        <x:v>0.35064935064935066</x:v>
      </x:c>
      <x:c r="L1552" s="12" t="n">
        <x:v>21227.87</x:v>
      </x:c>
      <x:c r="M1552" s="12" t="n">
        <x:v>7443.54</x:v>
      </x:c>
      <x:c r="N1552" s="12" t="n">
        <x:f>M1552-L1552</x:f>
        <x:v>-13784.329999999998</x:v>
      </x:c>
      <x:c r="O1552" s="3" t="str">
        <x:v>Anexo IX</x:v>
      </x:c>
    </x:row>
    <x:row r="1553" ht="34" customHeight="1">
      <x:c r="A1553" s="3" t="str">
        <x:v>Agosto</x:v>
      </x:c>
      <x:c r="B1553" s="3" t="str">
        <x:v>O&amp;M</x:v>
      </x:c>
      <x:c r="C1553" s="3" t="str">
        <x:v>PRODUÇÃO</x:v>
      </x:c>
      <x:c r="D1553" s="3" t="str">
        <x:v>5021000141</x:v>
      </x:c>
      <x:c r="E1553" s="9" t="str">
        <x:v>INST ESTR PRI 1F SUSP/PAS DP S/CRUZ LM</x:v>
      </x:c>
      <x:c r="F1553" s="3" t="str">
        <x:v>CONJUNTO</x:v>
      </x:c>
      <x:c r="G1553" s="10" t="n">
        <x:v>667.0219524015832</x:v>
      </x:c>
      <x:c r="H1553" s="10" t="n">
        <x:f>IF(G1553="","",G1553/12)</x:f>
        <x:v>55.58516270013194</x:v>
      </x:c>
      <x:c r="I1553" s="10" t="n">
        <x:v>16</x:v>
      </x:c>
      <x:c r="J1553" s="10" t="n">
        <x:f>IF(H1553="","",I1553-H1553)</x:f>
        <x:v>-39.58516270013194</x:v>
      </x:c>
      <x:c r="K1553" s="11" t="n">
        <x:f>IF(H1553&gt;0,I1553/H1553,"")</x:f>
        <x:v>0.2878465983146618</x:v>
      </x:c>
      <x:c r="L1553" s="12" t="n">
        <x:v>20283.03</x:v>
      </x:c>
      <x:c r="M1553" s="12" t="n">
        <x:v>5838.4</x:v>
      </x:c>
      <x:c r="N1553" s="12" t="n">
        <x:f>M1553-L1553</x:f>
        <x:v>-14444.63</x:v>
      </x:c>
      <x:c r="O1553" s="3" t="str">
        <x:v>Anexo IX</x:v>
      </x:c>
    </x:row>
    <x:row r="1554" ht="34" customHeight="1">
      <x:c r="A1554" s="3" t="str">
        <x:v>Agosto</x:v>
      </x:c>
      <x:c r="B1554" s="3" t="str">
        <x:v>O&amp;M</x:v>
      </x:c>
      <x:c r="C1554" s="3" t="str">
        <x:v>PRODUÇÃO</x:v>
      </x:c>
      <x:c r="D1554" s="3" t="str">
        <x:v>5021000139</x:v>
      </x:c>
      <x:c r="E1554" s="9" t="str">
        <x:v>INST ESTR PRI 1F SUSP/PAS SP S/CRUZ LM</x:v>
      </x:c>
      <x:c r="F1554" s="3" t="str">
        <x:v>CONJUNTO</x:v>
      </x:c>
      <x:c r="G1554" s="10" t="n">
        <x:v>644</x:v>
      </x:c>
      <x:c r="H1554" s="10" t="n">
        <x:f>IF(G1554="","",G1554/12)</x:f>
        <x:v>53.666666666666664</x:v>
      </x:c>
      <x:c r="I1554" s="10" t="n">
        <x:v>127</x:v>
      </x:c>
      <x:c r="J1554" s="10" t="n">
        <x:f>IF(H1554="","",I1554-H1554)</x:f>
        <x:v>73.33333333333334</x:v>
      </x:c>
      <x:c r="K1554" s="11" t="n">
        <x:f>IF(H1554&gt;0,I1554/H1554,"")</x:f>
        <x:v>2.3664596273291925</x:v>
      </x:c>
      <x:c r="L1554" s="12" t="n">
        <x:v>16225.04</x:v>
      </x:c>
      <x:c r="M1554" s="12" t="n">
        <x:v>38395.91</x:v>
      </x:c>
      <x:c r="N1554" s="12" t="n">
        <x:f>M1554-L1554</x:f>
        <x:v>22170.870000000003</x:v>
      </x:c>
      <x:c r="O1554" s="3" t="str">
        <x:v>Anexo IX</x:v>
      </x:c>
    </x:row>
    <x:row r="1555" ht="34" customHeight="1">
      <x:c r="A1555" s="3" t="str">
        <x:v>Agosto</x:v>
      </x:c>
      <x:c r="B1555" s="3" t="str">
        <x:v>O&amp;M</x:v>
      </x:c>
      <x:c r="C1555" s="3" t="str">
        <x:v>PRODUÇÃO</x:v>
      </x:c>
      <x:c r="D1555" s="3" t="str">
        <x:v>5021000160</x:v>
      </x:c>
      <x:c r="E1555" s="9" t="str">
        <x:v>INST ESTR PRI RDC ANCORAGEM SIMPLES LM</x:v>
      </x:c>
      <x:c r="F1555" s="3" t="str">
        <x:v>CONJUNTO</x:v>
      </x:c>
      <x:c r="G1555" s="10" t="n">
        <x:v>256</x:v>
      </x:c>
      <x:c r="H1555" s="10" t="n">
        <x:f>IF(G1555="","",G1555/12)</x:f>
        <x:v>21.333333333333332</x:v>
      </x:c>
      <x:c r="I1555" s="10" t="n">
        <x:v>9</x:v>
      </x:c>
      <x:c r="J1555" s="10" t="n">
        <x:f>IF(H1555="","",I1555-H1555)</x:f>
        <x:v>-12.333333333333332</x:v>
      </x:c>
      <x:c r="K1555" s="11" t="n">
        <x:f>IF(H1555&gt;0,I1555/H1555,"")</x:f>
        <x:v>0.421875</x:v>
      </x:c>
      <x:c r="L1555" s="12" t="n">
        <x:v>15793.49</x:v>
      </x:c>
      <x:c r="M1555" s="12" t="n">
        <x:v>6662.88</x:v>
      </x:c>
      <x:c r="N1555" s="12" t="n">
        <x:f>M1555-L1555</x:f>
        <x:v>-9130.61</x:v>
      </x:c>
      <x:c r="O1555" s="3" t="str">
        <x:v>Anexo IX</x:v>
      </x:c>
    </x:row>
    <x:row r="1556" ht="34" customHeight="1">
      <x:c r="A1556" s="3" t="str">
        <x:v>Agosto</x:v>
      </x:c>
      <x:c r="B1556" s="3" t="str">
        <x:v>O&amp;M</x:v>
      </x:c>
      <x:c r="C1556" s="3" t="str">
        <x:v>PRODUÇÃO</x:v>
      </x:c>
      <x:c r="D1556" s="3" t="str">
        <x:v>5025300225</x:v>
      </x:c>
      <x:c r="E1556" s="9" t="str">
        <x:v>INST RELIGADOR DIST 1F BASE C LM</x:v>
      </x:c>
      <x:c r="F1556" s="3" t="str">
        <x:v>UNIDADE</x:v>
      </x:c>
      <x:c r="G1556" s="10" t="n">
        <x:v>300</x:v>
      </x:c>
      <x:c r="H1556" s="10" t="n">
        <x:f>IF(G1556="","",G1556/12)</x:f>
        <x:v>25</x:v>
      </x:c>
      <x:c r="I1556" s="10" t="n">
        <x:v>0</x:v>
      </x:c>
      <x:c r="J1556" s="10" t="n">
        <x:f>IF(H1556="","",I1556-H1556)</x:f>
        <x:v>-25</x:v>
      </x:c>
      <x:c r="K1556" s="11" t="n">
        <x:f>IF(H1556&gt;0,I1556/H1556,"")</x:f>
        <x:v>0</x:v>
      </x:c>
      <x:c r="L1556" s="12" t="n">
        <x:v>15001.5</x:v>
      </x:c>
      <x:c r="M1556" s="12" t="n">
        <x:v>0</x:v>
      </x:c>
      <x:c r="N1556" s="12" t="n">
        <x:f>M1556-L1556</x:f>
        <x:v>-15001.5</x:v>
      </x:c>
      <x:c r="O1556" s="3" t="str">
        <x:v>Anexo IX</x:v>
      </x:c>
    </x:row>
    <x:row r="1557" ht="34" customHeight="1">
      <x:c r="A1557" s="3" t="str">
        <x:v>Agosto</x:v>
      </x:c>
      <x:c r="B1557" s="3" t="str">
        <x:v>O&amp;M</x:v>
      </x:c>
      <x:c r="C1557" s="3" t="str">
        <x:v>PRODUÇÃO</x:v>
      </x:c>
      <x:c r="D1557" s="3" t="str">
        <x:v>5031200340</x:v>
      </x:c>
      <x:c r="E1557" s="9" t="str">
        <x:v>NIVELAR CRUZETA LV</x:v>
      </x:c>
      <x:c r="F1557" s="3" t="str">
        <x:v>CONJUNTO</x:v>
      </x:c>
      <x:c r="G1557" s="10" t="n">
        <x:v>315</x:v>
      </x:c>
      <x:c r="H1557" s="10" t="n">
        <x:f>IF(G1557="","",G1557/12)</x:f>
        <x:v>26.25</x:v>
      </x:c>
      <x:c r="I1557" s="10" t="n">
        <x:v>4</x:v>
      </x:c>
      <x:c r="J1557" s="10" t="n">
        <x:f>IF(H1557="","",I1557-H1557)</x:f>
        <x:v>-22.25</x:v>
      </x:c>
      <x:c r="K1557" s="11" t="n">
        <x:f>IF(H1557&gt;0,I1557/H1557,"")</x:f>
        <x:v>0.1523809523809524</x:v>
      </x:c>
      <x:c r="L1557" s="12" t="n">
        <x:v>13874.96</x:v>
      </x:c>
      <x:c r="M1557" s="12" t="n">
        <x:v>2114.28</x:v>
      </x:c>
      <x:c r="N1557" s="12" t="n">
        <x:f>M1557-L1557</x:f>
        <x:v>-11760.679999999998</x:v>
      </x:c>
      <x:c r="O1557" s="3" t="str">
        <x:v>Anexo IX</x:v>
      </x:c>
    </x:row>
    <x:row r="1558" ht="34" customHeight="1">
      <x:c r="A1558" s="3" t="str">
        <x:v>Agosto</x:v>
      </x:c>
      <x:c r="B1558" s="3" t="str">
        <x:v>O&amp;M</x:v>
      </x:c>
      <x:c r="C1558" s="3" t="str">
        <x:v>PRODUÇÃO</x:v>
      </x:c>
      <x:c r="D1558" s="3" t="str">
        <x:v>5022000274</x:v>
      </x:c>
      <x:c r="E1558" s="9" t="str">
        <x:v>INST EMENDA COND MULTIPLEXADO LM</x:v>
      </x:c>
      <x:c r="F1558" s="3" t="str">
        <x:v>UNIDADE</x:v>
      </x:c>
      <x:c r="G1558" s="10" t="n">
        <x:v>355.00987968554693</x:v>
      </x:c>
      <x:c r="H1558" s="10" t="n">
        <x:f>IF(G1558="","",G1558/12)</x:f>
        <x:v>29.584156640462243</x:v>
      </x:c>
      <x:c r="I1558" s="10" t="n">
        <x:v>0</x:v>
      </x:c>
      <x:c r="J1558" s="10" t="n">
        <x:f>IF(H1558="","",I1558-H1558)</x:f>
        <x:v>-29.584156640462243</x:v>
      </x:c>
      <x:c r="K1558" s="11" t="n">
        <x:f>IF(H1558&gt;0,I1558/H1558,"")</x:f>
        <x:v>0</x:v>
      </x:c>
      <x:c r="L1558" s="12" t="n">
        <x:v>13797.46</x:v>
      </x:c>
      <x:c r="M1558" s="12" t="n">
        <x:v>0</x:v>
      </x:c>
      <x:c r="N1558" s="12" t="n">
        <x:f>M1558-L1558</x:f>
        <x:v>-13797.46</x:v>
      </x:c>
      <x:c r="O1558" s="3" t="str">
        <x:v>Anexo IX</x:v>
      </x:c>
    </x:row>
    <x:row r="1559" ht="34" customHeight="1">
      <x:c r="A1559" s="3" t="str">
        <x:v>Agosto</x:v>
      </x:c>
      <x:c r="B1559" s="3" t="str">
        <x:v>O&amp;M</x:v>
      </x:c>
      <x:c r="C1559" s="3" t="str">
        <x:v>PRODUÇÃO</x:v>
      </x:c>
      <x:c r="D1559" s="3" t="str">
        <x:v>5022000286</x:v>
      </x:c>
      <x:c r="E1559" s="9" t="str">
        <x:v>INST CONEX OU EMENDA DE CABO RDC LM</x:v>
      </x:c>
      <x:c r="F1559" s="3" t="str">
        <x:v>UNIDADE</x:v>
      </x:c>
      <x:c r="G1559" s="10" t="n">
        <x:v>346.6666666666667</x:v>
      </x:c>
      <x:c r="H1559" s="10" t="n">
        <x:f>IF(G1559="","",G1559/12)</x:f>
        <x:v>28.88888888888889</x:v>
      </x:c>
      <x:c r="I1559" s="10" t="n">
        <x:v>1</x:v>
      </x:c>
      <x:c r="J1559" s="10" t="n">
        <x:f>IF(H1559="","",I1559-H1559)</x:f>
        <x:v>-27.88888888888889</x:v>
      </x:c>
      <x:c r="K1559" s="11" t="n">
        <x:f>IF(H1559&gt;0,I1559/H1559,"")</x:f>
        <x:v>0.03461538461538462</x:v>
      </x:c>
      <x:c r="L1559" s="12" t="n">
        <x:v>13473.2</x:v>
      </x:c>
      <x:c r="M1559" s="12" t="n">
        <x:v>466.38</x:v>
      </x:c>
      <x:c r="N1559" s="12" t="n">
        <x:f>M1559-L1559</x:f>
        <x:v>-13006.820000000002</x:v>
      </x:c>
      <x:c r="O1559" s="3" t="str">
        <x:v>Anexo IX</x:v>
      </x:c>
    </x:row>
    <x:row r="1560" ht="34" customHeight="1">
      <x:c r="A1560" s="3" t="str">
        <x:v>Agosto</x:v>
      </x:c>
      <x:c r="B1560" s="3" t="str">
        <x:v>O&amp;M</x:v>
      </x:c>
      <x:c r="C1560" s="3" t="str">
        <x:v>PRODUÇÃO</x:v>
      </x:c>
      <x:c r="D1560" s="3" t="str">
        <x:v>5025300123</x:v>
      </x:c>
      <x:c r="E1560" s="9" t="str">
        <x:v>RET ESTR CP RELIGADOR/SEC 3F &gt;400A LM</x:v>
      </x:c>
      <x:c r="F1560" s="3" t="str">
        <x:v>CONJUNTO</x:v>
      </x:c>
      <x:c r="G1560" s="10" t="n">
        <x:v>42.666666666666664</x:v>
      </x:c>
      <x:c r="H1560" s="10" t="n">
        <x:f>IF(G1560="","",G1560/12)</x:f>
        <x:v>3.5555555555555554</x:v>
      </x:c>
      <x:c r="I1560" s="10" t="n">
        <x:v>0</x:v>
      </x:c>
      <x:c r="J1560" s="10" t="n">
        <x:f>IF(H1560="","",I1560-H1560)</x:f>
        <x:v>-3.5555555555555554</x:v>
      </x:c>
      <x:c r="K1560" s="11" t="n">
        <x:f>IF(H1560&gt;0,I1560/H1560,"")</x:f>
        <x:v>0</x:v>
      </x:c>
      <x:c r="L1560" s="12" t="n">
        <x:v>13358.93</x:v>
      </x:c>
      <x:c r="M1560" s="12" t="n">
        <x:v>0</x:v>
      </x:c>
      <x:c r="N1560" s="12" t="n">
        <x:f>M1560-L1560</x:f>
        <x:v>-13358.93</x:v>
      </x:c>
      <x:c r="O1560" s="3" t="str">
        <x:v>Anexo IX</x:v>
      </x:c>
    </x:row>
    <x:row r="1561" ht="34" customHeight="1">
      <x:c r="A1561" s="3" t="str">
        <x:v>Agosto</x:v>
      </x:c>
      <x:c r="B1561" s="3" t="str">
        <x:v>O&amp;M</x:v>
      </x:c>
      <x:c r="C1561" s="3" t="str">
        <x:v>PRODUÇÃO</x:v>
      </x:c>
      <x:c r="D1561" s="3" t="str">
        <x:v>5032000215</x:v>
      </x:c>
      <x:c r="E1561" s="9" t="str">
        <x:v>INST FLY TAP/CRUZAM AEREO LV</x:v>
      </x:c>
      <x:c r="F1561" s="3" t="str">
        <x:v>UNIDADE</x:v>
      </x:c>
      <x:c r="G1561" s="10" t="n">
        <x:v>309</x:v>
      </x:c>
      <x:c r="H1561" s="10" t="n">
        <x:f>IF(G1561="","",G1561/12)</x:f>
        <x:v>25.75</x:v>
      </x:c>
      <x:c r="I1561" s="10" t="n">
        <x:v>4</x:v>
      </x:c>
      <x:c r="J1561" s="10" t="n">
        <x:f>IF(H1561="","",I1561-H1561)</x:f>
        <x:v>-21.75</x:v>
      </x:c>
      <x:c r="K1561" s="11" t="n">
        <x:f>IF(H1561&gt;0,I1561/H1561,"")</x:f>
        <x:v>0.1553398058252427</x:v>
      </x:c>
      <x:c r="L1561" s="12" t="n">
        <x:v>13184.52</x:v>
      </x:c>
      <x:c r="M1561" s="12" t="n">
        <x:v>2048.08</x:v>
      </x:c>
      <x:c r="N1561" s="12" t="n">
        <x:f>M1561-L1561</x:f>
        <x:v>-11136.44</x:v>
      </x:c>
      <x:c r="O1561" s="3" t="str">
        <x:v>Anexo IX</x:v>
      </x:c>
    </x:row>
    <x:row r="1562" ht="34" customHeight="1">
      <x:c r="A1562" s="3" t="str">
        <x:v>Agosto</x:v>
      </x:c>
      <x:c r="B1562" s="3" t="str">
        <x:v>O&amp;M</x:v>
      </x:c>
      <x:c r="C1562" s="3" t="str">
        <x:v>PRODUÇÃO</x:v>
      </x:c>
      <x:c r="D1562" s="3" t="str">
        <x:v>5020000106</x:v>
      </x:c>
      <x:c r="E1562" s="9" t="str">
        <x:v>APRUMAR POSTE CONC/FIBRA LM</x:v>
      </x:c>
      <x:c r="F1562" s="3" t="str">
        <x:v>UNIDADE</x:v>
      </x:c>
      <x:c r="G1562" s="10" t="n">
        <x:v>238</x:v>
      </x:c>
      <x:c r="H1562" s="10" t="n">
        <x:f>IF(G1562="","",G1562/12)</x:f>
        <x:v>19.833333333333332</x:v>
      </x:c>
      <x:c r="I1562" s="10" t="n">
        <x:v>32</x:v>
      </x:c>
      <x:c r="J1562" s="10" t="n">
        <x:f>IF(H1562="","",I1562-H1562)</x:f>
        <x:v>12.166666666666668</x:v>
      </x:c>
      <x:c r="K1562" s="11" t="n">
        <x:f>IF(H1562&gt;0,I1562/H1562,"")</x:f>
        <x:v>1.6134453781512605</x:v>
      </x:c>
      <x:c r="L1562" s="12" t="n">
        <x:v>12925.78</x:v>
      </x:c>
      <x:c r="M1562" s="12" t="n">
        <x:v>20855.04</x:v>
      </x:c>
      <x:c r="N1562" s="12" t="n">
        <x:f>M1562-L1562</x:f>
        <x:v>7929.26</x:v>
      </x:c>
      <x:c r="O1562" s="3" t="str">
        <x:v>Anexo IX</x:v>
      </x:c>
    </x:row>
    <x:row r="1563" ht="34" customHeight="1">
      <x:c r="A1563" s="3" t="str">
        <x:v>Agosto</x:v>
      </x:c>
      <x:c r="B1563" s="3" t="str">
        <x:v>O&amp;M</x:v>
      </x:c>
      <x:c r="C1563" s="3" t="str">
        <x:v>PRODUÇÃO</x:v>
      </x:c>
      <x:c r="D1563" s="3" t="str">
        <x:v>5022000282</x:v>
      </x:c>
      <x:c r="E1563" s="9" t="str">
        <x:v>TENSIONAR COND MESAGEIRO RDC LM</x:v>
      </x:c>
      <x:c r="F1563" s="3" t="str">
        <x:v>UNIDADE</x:v>
      </x:c>
      <x:c r="G1563" s="10" t="n">
        <x:v>498.6156202519881</x:v>
      </x:c>
      <x:c r="H1563" s="10" t="n">
        <x:f>IF(G1563="","",G1563/12)</x:f>
        <x:v>41.55130168766568</x:v>
      </x:c>
      <x:c r="I1563" s="10" t="n">
        <x:v>0</x:v>
      </x:c>
      <x:c r="J1563" s="10" t="n">
        <x:f>IF(H1563="","",I1563-H1563)</x:f>
        <x:v>-41.55130168766568</x:v>
      </x:c>
      <x:c r="K1563" s="11" t="n">
        <x:f>IF(H1563&gt;0,I1563/H1563,"")</x:f>
        <x:v>0</x:v>
      </x:c>
      <x:c r="L1563" s="12" t="n">
        <x:v>12791.57</x:v>
      </x:c>
      <x:c r="M1563" s="12" t="n">
        <x:v>0</x:v>
      </x:c>
      <x:c r="N1563" s="12" t="n">
        <x:f>M1563-L1563</x:f>
        <x:v>-12791.57</x:v>
      </x:c>
      <x:c r="O1563" s="3" t="str">
        <x:v>Anexo IX</x:v>
      </x:c>
    </x:row>
    <x:row r="1564" ht="34" customHeight="1">
      <x:c r="A1564" s="3" t="str">
        <x:v>Agosto</x:v>
      </x:c>
      <x:c r="B1564" s="3" t="str">
        <x:v>O&amp;M</x:v>
      </x:c>
      <x:c r="C1564" s="3" t="str">
        <x:v>PRODUÇÃO</x:v>
      </x:c>
      <x:c r="D1564" s="3" t="str">
        <x:v>5025300126</x:v>
      </x:c>
      <x:c r="E1564" s="9" t="str">
        <x:v>INST ESTR CP BCO REGUL 3F PLAT C/ATER LM</x:v>
      </x:c>
      <x:c r="F1564" s="3" t="str">
        <x:v>CONJUNTO</x:v>
      </x:c>
      <x:c r="G1564" s="10" t="n">
        <x:v>20</x:v>
      </x:c>
      <x:c r="H1564" s="10" t="n">
        <x:f>IF(G1564="","",G1564/12)</x:f>
        <x:v>1.6666666666666667</x:v>
      </x:c>
      <x:c r="I1564" s="10" t="n">
        <x:v>1</x:v>
      </x:c>
      <x:c r="J1564" s="10" t="n">
        <x:f>IF(H1564="","",I1564-H1564)</x:f>
        <x:v>-0.6666666666666667</x:v>
      </x:c>
      <x:c r="K1564" s="11" t="n">
        <x:f>IF(H1564&gt;0,I1564/H1564,"")</x:f>
        <x:v>0.6</x:v>
      </x:c>
      <x:c r="L1564" s="12" t="n">
        <x:v>12459.82</x:v>
      </x:c>
      <x:c r="M1564" s="12" t="n">
        <x:v>7475.89</x:v>
      </x:c>
      <x:c r="N1564" s="12" t="n">
        <x:f>M1564-L1564</x:f>
        <x:v>-4983.929999999999</x:v>
      </x:c>
      <x:c r="O1564" s="3" t="str">
        <x:v>Anexo IX</x:v>
      </x:c>
    </x:row>
    <x:row r="1565" ht="34" customHeight="1">
      <x:c r="A1565" s="3" t="str">
        <x:v>Agosto</x:v>
      </x:c>
      <x:c r="B1565" s="3" t="str">
        <x:v>O&amp;M</x:v>
      </x:c>
      <x:c r="C1565" s="3" t="str">
        <x:v>PRODUÇÃO</x:v>
      </x:c>
      <x:c r="D1565" s="3" t="str">
        <x:v>5035000071</x:v>
      </x:c>
      <x:c r="E1565" s="9" t="str">
        <x:v>PODA ARV BAMBU CORTE REBAIX BAM PO LV</x:v>
      </x:c>
      <x:c r="F1565" s="3" t="str">
        <x:v>METRO</x:v>
      </x:c>
      <x:c r="G1565" s="10" t="n">
        <x:v>1270.562430902979</x:v>
      </x:c>
      <x:c r="H1565" s="10" t="n">
        <x:f>IF(G1565="","",G1565/12)</x:f>
        <x:v>105.88020257524825</x:v>
      </x:c>
      <x:c r="I1565" s="10" t="n">
        <x:v>0</x:v>
      </x:c>
      <x:c r="J1565" s="10" t="n">
        <x:f>IF(H1565="","",I1565-H1565)</x:f>
        <x:v>-105.88020257524825</x:v>
      </x:c>
      <x:c r="K1565" s="11" t="n">
        <x:f>IF(H1565&gt;0,I1565/H1565,"")</x:f>
        <x:v>0</x:v>
      </x:c>
      <x:c r="L1565" s="12" t="n">
        <x:v>10864.37</x:v>
      </x:c>
      <x:c r="M1565" s="12" t="n">
        <x:v>0</x:v>
      </x:c>
      <x:c r="N1565" s="12" t="n">
        <x:f>M1565-L1565</x:f>
        <x:v>-10864.37</x:v>
      </x:c>
      <x:c r="O1565" s="3" t="str">
        <x:v>Anexo IX</x:v>
      </x:c>
    </x:row>
    <x:row r="1566" ht="34" customHeight="1">
      <x:c r="A1566" s="3" t="str">
        <x:v>Agosto</x:v>
      </x:c>
      <x:c r="B1566" s="3" t="str">
        <x:v>O&amp;M</x:v>
      </x:c>
      <x:c r="C1566" s="3" t="str">
        <x:v>PRODUÇÃO</x:v>
      </x:c>
      <x:c r="D1566" s="3" t="str">
        <x:v>5022000242</x:v>
      </x:c>
      <x:c r="E1566" s="9" t="str">
        <x:v>TENSIONAR COND NU ALUMINIO &lt;= 1/0 LM</x:v>
      </x:c>
      <x:c r="F1566" s="3" t="str">
        <x:v>UNIDADE</x:v>
      </x:c>
      <x:c r="G1566" s="10" t="n">
        <x:v>545.3963502372534</x:v>
      </x:c>
      <x:c r="H1566" s="10" t="n">
        <x:f>IF(G1566="","",G1566/12)</x:f>
        <x:v>45.44969585310445</x:v>
      </x:c>
      <x:c r="I1566" s="10" t="n">
        <x:v>405</x:v>
      </x:c>
      <x:c r="J1566" s="10" t="n">
        <x:f>IF(H1566="","",I1566-H1566)</x:f>
        <x:v>359.55030414689554</x:v>
      </x:c>
      <x:c r="K1566" s="11" t="n">
        <x:f>IF(H1566&gt;0,I1566/H1566,"")</x:f>
        <x:v>8.910950720307985</x:v>
      </x:c>
      <x:c r="L1566" s="12" t="n">
        <x:v>10407.07</x:v>
      </x:c>
      <x:c r="M1566" s="12" t="n">
        <x:v>92736.9</x:v>
      </x:c>
      <x:c r="N1566" s="12" t="n">
        <x:f>M1566-L1566</x:f>
        <x:v>82329.82999999999</x:v>
      </x:c>
      <x:c r="O1566" s="3" t="str">
        <x:v>Anexo IX</x:v>
      </x:c>
    </x:row>
    <x:row r="1567" ht="34" customHeight="1">
      <x:c r="A1567" s="3" t="str">
        <x:v>Agosto</x:v>
      </x:c>
      <x:c r="B1567" s="3" t="str">
        <x:v>O&amp;M</x:v>
      </x:c>
      <x:c r="C1567" s="3" t="str">
        <x:v>PRODUÇÃO</x:v>
      </x:c>
      <x:c r="D1567" s="3" t="str">
        <x:v>5033000321</x:v>
      </x:c>
      <x:c r="E1567" s="9" t="str">
        <x:v>INST RELIGADOR DIST 1F BASE C LV</x:v>
      </x:c>
      <x:c r="F1567" s="3" t="str">
        <x:v>UNIDADE</x:v>
      </x:c>
      <x:c r="G1567" s="10" t="n">
        <x:v>180</x:v>
      </x:c>
      <x:c r="H1567" s="10" t="n">
        <x:f>IF(G1567="","",G1567/12)</x:f>
        <x:v>15</x:v>
      </x:c>
      <x:c r="I1567" s="10" t="n">
        <x:v>1</x:v>
      </x:c>
      <x:c r="J1567" s="10" t="n">
        <x:f>IF(H1567="","",I1567-H1567)</x:f>
        <x:v>-14</x:v>
      </x:c>
      <x:c r="K1567" s="11" t="n">
        <x:f>IF(H1567&gt;0,I1567/H1567,"")</x:f>
        <x:v>0.06666666666666667</x:v>
      </x:c>
      <x:c r="L1567" s="12" t="n">
        <x:v>10371.6</x:v>
      </x:c>
      <x:c r="M1567" s="12" t="n">
        <x:v>691.44</x:v>
      </x:c>
      <x:c r="N1567" s="12" t="n">
        <x:f>M1567-L1567</x:f>
        <x:v>-9680.16</x:v>
      </x:c>
      <x:c r="O1567" s="3" t="str">
        <x:v>Anexo IX</x:v>
      </x:c>
    </x:row>
    <x:row r="1568" ht="34" customHeight="1">
      <x:c r="A1568" s="3" t="str">
        <x:v>Agosto</x:v>
      </x:c>
      <x:c r="B1568" s="3" t="str">
        <x:v>O&amp;M</x:v>
      </x:c>
      <x:c r="C1568" s="3" t="str">
        <x:v>PRODUÇÃO</x:v>
      </x:c>
      <x:c r="D1568" s="3" t="str">
        <x:v>5025300109</x:v>
      </x:c>
      <x:c r="E1568" s="9" t="str">
        <x:v>INST ELO FUSIVEL LM</x:v>
      </x:c>
      <x:c r="F1568" s="3" t="str">
        <x:v>CONJUNTO</x:v>
      </x:c>
      <x:c r="G1568" s="10" t="n">
        <x:v>422.8311401027128</x:v>
      </x:c>
      <x:c r="H1568" s="10" t="n">
        <x:f>IF(G1568="","",G1568/12)</x:f>
        <x:v>35.23592834189274</x:v>
      </x:c>
      <x:c r="I1568" s="10" t="n">
        <x:v>50</x:v>
      </x:c>
      <x:c r="J1568" s="10" t="n">
        <x:f>IF(H1568="","",I1568-H1568)</x:f>
        <x:v>14.764071658107262</x:v>
      </x:c>
      <x:c r="K1568" s="11" t="n">
        <x:f>IF(H1568&gt;0,I1568/H1568,"")</x:f>
        <x:v>1.4190061778662986</x:v>
      </x:c>
      <x:c r="L1568" s="12" t="n">
        <x:v>10199.04</x:v>
      </x:c>
      <x:c r="M1568" s="12" t="n">
        <x:v>14472.5</x:v>
      </x:c>
      <x:c r="N1568" s="12" t="n">
        <x:f>M1568-L1568</x:f>
        <x:v>4273.459999999999</x:v>
      </x:c>
      <x:c r="O1568" s="3" t="str">
        <x:v>Anexo IX</x:v>
      </x:c>
    </x:row>
    <x:row r="1569" ht="34" customHeight="1">
      <x:c r="A1569" s="3" t="str">
        <x:v>Agosto</x:v>
      </x:c>
      <x:c r="B1569" s="3" t="str">
        <x:v>O&amp;M</x:v>
      </x:c>
      <x:c r="C1569" s="3" t="str">
        <x:v>PRODUÇÃO</x:v>
      </x:c>
      <x:c r="D1569" s="3" t="str">
        <x:v>5035000066</x:v>
      </x:c>
      <x:c r="E1569" s="9" t="str">
        <x:v>PODA PALMEIRA&lt;6M REDE BT LATER 1PL PO LV</x:v>
      </x:c>
      <x:c r="F1569" s="3" t="str">
        <x:v>UNIDADE</x:v>
      </x:c>
      <x:c r="G1569" s="10" t="n">
        <x:v>1470.4658212347756</x:v>
      </x:c>
      <x:c r="H1569" s="10" t="n">
        <x:f>IF(G1569="","",G1569/12)</x:f>
        <x:v>122.5388184362313</x:v>
      </x:c>
      <x:c r="I1569" s="10" t="n">
        <x:v>13</x:v>
      </x:c>
      <x:c r="J1569" s="10" t="n">
        <x:f>IF(H1569="","",I1569-H1569)</x:f>
        <x:v>-109.5388184362313</x:v>
      </x:c>
      <x:c r="K1569" s="11" t="n">
        <x:f>IF(H1569&gt;0,I1569/H1569,"")</x:f>
        <x:v>0.10608883099982841</x:v>
      </x:c>
      <x:c r="L1569" s="12" t="n">
        <x:v>10178.07</x:v>
      </x:c>
      <x:c r="M1569" s="12" t="n">
        <x:v>1079.78</x:v>
      </x:c>
      <x:c r="N1569" s="12" t="n">
        <x:f>M1569-L1569</x:f>
        <x:v>-9098.289999999999</x:v>
      </x:c>
      <x:c r="O1569" s="3" t="str">
        <x:v>Anexo IX</x:v>
      </x:c>
    </x:row>
    <x:row r="1570" ht="34" customHeight="1">
      <x:c r="A1570" s="3" t="str">
        <x:v>Agosto</x:v>
      </x:c>
      <x:c r="B1570" s="3" t="str">
        <x:v>O&amp;M</x:v>
      </x:c>
      <x:c r="C1570" s="3" t="str">
        <x:v>PRODUÇÃO</x:v>
      </x:c>
      <x:c r="D1570" s="3" t="str">
        <x:v>5025300167</x:v>
      </x:c>
      <x:c r="E1570" s="9" t="str">
        <x:v>RET CHAVE FUSIVEL RELIG LM</x:v>
      </x:c>
      <x:c r="F1570" s="3" t="str">
        <x:v>UNIDADE</x:v>
      </x:c>
      <x:c r="G1570" s="10" t="n">
        <x:v>257.3333333333333</x:v>
      </x:c>
      <x:c r="H1570" s="10" t="n">
        <x:f>IF(G1570="","",G1570/12)</x:f>
        <x:v>21.444444444444443</x:v>
      </x:c>
      <x:c r="I1570" s="10" t="n">
        <x:v>0</x:v>
      </x:c>
      <x:c r="J1570" s="10" t="n">
        <x:f>IF(H1570="","",I1570-H1570)</x:f>
        <x:v>-21.444444444444443</x:v>
      </x:c>
      <x:c r="K1570" s="11" t="n">
        <x:f>IF(H1570&gt;0,I1570/H1570,"")</x:f>
        <x:v>0</x:v>
      </x:c>
      <x:c r="L1570" s="12" t="n">
        <x:v>10082.96</x:v>
      </x:c>
      <x:c r="M1570" s="12" t="n">
        <x:v>0</x:v>
      </x:c>
      <x:c r="N1570" s="12" t="n">
        <x:f>M1570-L1570</x:f>
        <x:v>-10082.96</x:v>
      </x:c>
      <x:c r="O1570" s="3" t="str">
        <x:v>Anexo IX</x:v>
      </x:c>
    </x:row>
    <x:row r="1571" ht="34" customHeight="1">
      <x:c r="A1571" s="3" t="str">
        <x:v>Agosto</x:v>
      </x:c>
      <x:c r="B1571" s="3" t="str">
        <x:v>O&amp;M</x:v>
      </x:c>
      <x:c r="C1571" s="3" t="str">
        <x:v>PRODUÇÃO</x:v>
      </x:c>
      <x:c r="D1571" s="3" t="str">
        <x:v>5031200318</x:v>
      </x:c>
      <x:c r="E1571" s="9" t="str">
        <x:v>INST ESTR PRI 1F SUSP/PAS SP S/CRUZ LV</x:v>
      </x:c>
      <x:c r="F1571" s="3" t="str">
        <x:v>UNIDADE</x:v>
      </x:c>
      <x:c r="G1571" s="10" t="n">
        <x:v>641.64</x:v>
      </x:c>
      <x:c r="H1571" s="10" t="n">
        <x:f>IF(G1571="","",G1571/12)</x:f>
        <x:v>53.47</x:v>
      </x:c>
      <x:c r="I1571" s="10" t="n">
        <x:v>0</x:v>
      </x:c>
      <x:c r="J1571" s="10" t="n">
        <x:f>IF(H1571="","",I1571-H1571)</x:f>
        <x:v>-53.47</x:v>
      </x:c>
      <x:c r="K1571" s="11" t="n">
        <x:f>IF(H1571&gt;0,I1571/H1571,"")</x:f>
        <x:v>0</x:v>
      </x:c>
      <x:c r="L1571" s="12" t="n">
        <x:v>9974.83</x:v>
      </x:c>
      <x:c r="M1571" s="12" t="n">
        <x:v>0</x:v>
      </x:c>
      <x:c r="N1571" s="12" t="n">
        <x:f>M1571-L1571</x:f>
        <x:v>-9974.83</x:v>
      </x:c>
      <x:c r="O1571" s="3" t="str">
        <x:v>Anexo IX</x:v>
      </x:c>
    </x:row>
    <x:row r="1572" ht="34" customHeight="1">
      <x:c r="A1572" s="3" t="str">
        <x:v>Agosto</x:v>
      </x:c>
      <x:c r="B1572" s="3" t="str">
        <x:v>O&amp;M</x:v>
      </x:c>
      <x:c r="C1572" s="3" t="str">
        <x:v>PRODUÇÃO</x:v>
      </x:c>
      <x:c r="D1572" s="3" t="str">
        <x:v>5021000144</x:v>
      </x:c>
      <x:c r="E1572" s="9" t="str">
        <x:v>RET ESTR PRI 1F ANC/AMA SP S/CRUZ LM</x:v>
      </x:c>
      <x:c r="F1572" s="3" t="str">
        <x:v>CONJUNTO</x:v>
      </x:c>
      <x:c r="G1572" s="10" t="n">
        <x:v>412</x:v>
      </x:c>
      <x:c r="H1572" s="10" t="n">
        <x:f>IF(G1572="","",G1572/12)</x:f>
        <x:v>34.333333333333336</x:v>
      </x:c>
      <x:c r="I1572" s="10" t="n">
        <x:v>29</x:v>
      </x:c>
      <x:c r="J1572" s="10" t="n">
        <x:f>IF(H1572="","",I1572-H1572)</x:f>
        <x:v>-5.333333333333336</x:v>
      </x:c>
      <x:c r="K1572" s="11" t="n">
        <x:f>IF(H1572&gt;0,I1572/H1572,"")</x:f>
        <x:v>0.8446601941747572</x:v>
      </x:c>
      <x:c r="L1572" s="12" t="n">
        <x:v>9928.86</x:v>
      </x:c>
      <x:c r="M1572" s="12" t="n">
        <x:v>8386.51</x:v>
      </x:c>
      <x:c r="N1572" s="12" t="n">
        <x:f>M1572-L1572</x:f>
        <x:v>-1542.3500000000004</x:v>
      </x:c>
      <x:c r="O1572" s="3" t="str">
        <x:v>Anexo IX</x:v>
      </x:c>
    </x:row>
    <x:row r="1573" ht="34" customHeight="1">
      <x:c r="A1573" s="3" t="str">
        <x:v>Agosto</x:v>
      </x:c>
      <x:c r="B1573" s="3" t="str">
        <x:v>O&amp;M</x:v>
      </x:c>
      <x:c r="C1573" s="3" t="str">
        <x:v>PRODUÇÃO</x:v>
      </x:c>
      <x:c r="D1573" s="3" t="str">
        <x:v>5021000164</x:v>
      </x:c>
      <x:c r="E1573" s="9" t="str">
        <x:v>INST ESTR PRI RDC N3S-CE LM</x:v>
      </x:c>
      <x:c r="F1573" s="3" t="str">
        <x:v>CONJUNTO</x:v>
      </x:c>
      <x:c r="G1573" s="10" t="n">
        <x:v>96</x:v>
      </x:c>
      <x:c r="H1573" s="10" t="n">
        <x:f>IF(G1573="","",G1573/12)</x:f>
        <x:v>8</x:v>
      </x:c>
      <x:c r="I1573" s="10" t="n">
        <x:v>0</x:v>
      </x:c>
      <x:c r="J1573" s="10" t="n">
        <x:f>IF(H1573="","",I1573-H1573)</x:f>
        <x:v>-8</x:v>
      </x:c>
      <x:c r="K1573" s="11" t="n">
        <x:f>IF(H1573&gt;0,I1573/H1573,"")</x:f>
        <x:v>0</x:v>
      </x:c>
      <x:c r="L1573" s="12" t="n">
        <x:v>9094.16</x:v>
      </x:c>
      <x:c r="M1573" s="12" t="n">
        <x:v>0</x:v>
      </x:c>
      <x:c r="N1573" s="12" t="n">
        <x:f>M1573-L1573</x:f>
        <x:v>-9094.16</x:v>
      </x:c>
      <x:c r="O1573" s="3" t="str">
        <x:v>Anexo IX</x:v>
      </x:c>
    </x:row>
    <x:row r="1574" ht="34" customHeight="1">
      <x:c r="A1574" s="3" t="str">
        <x:v>Agosto</x:v>
      </x:c>
      <x:c r="B1574" s="3" t="str">
        <x:v>O&amp;M</x:v>
      </x:c>
      <x:c r="C1574" s="3" t="str">
        <x:v>PRODUÇÃO</x:v>
      </x:c>
      <x:c r="D1574" s="3" t="str">
        <x:v>5021000140</x:v>
      </x:c>
      <x:c r="E1574" s="9" t="str">
        <x:v>RET ESTR PRI 1F SUSP/PAS SP S/CRUZ LM</x:v>
      </x:c>
      <x:c r="F1574" s="3" t="str">
        <x:v>CONJUNTO</x:v>
      </x:c>
      <x:c r="G1574" s="10" t="n">
        <x:v>545.3333333333333</x:v>
      </x:c>
      <x:c r="H1574" s="10" t="n">
        <x:f>IF(G1574="","",G1574/12)</x:f>
        <x:v>45.444444444444436</x:v>
      </x:c>
      <x:c r="I1574" s="10" t="n">
        <x:v>108</x:v>
      </x:c>
      <x:c r="J1574" s="10" t="n">
        <x:f>IF(H1574="","",I1574-H1574)</x:f>
        <x:v>62.555555555555564</x:v>
      </x:c>
      <x:c r="K1574" s="11" t="n">
        <x:f>IF(H1574&gt;0,I1574/H1574,"")</x:f>
        <x:v>2.3765281173594137</x:v>
      </x:c>
      <x:c r="L1574" s="12" t="n">
        <x:v>8960.28</x:v>
      </x:c>
      <x:c r="M1574" s="12" t="n">
        <x:v>21294.36</x:v>
      </x:c>
      <x:c r="N1574" s="12" t="n">
        <x:f>M1574-L1574</x:f>
        <x:v>12334.08</x:v>
      </x:c>
      <x:c r="O1574" s="3" t="str">
        <x:v>Anexo IX</x:v>
      </x:c>
    </x:row>
    <x:row r="1575" ht="34" customHeight="1">
      <x:c r="A1575" s="3" t="str">
        <x:v>Agosto</x:v>
      </x:c>
      <x:c r="B1575" s="3" t="str">
        <x:v>O&amp;M</x:v>
      </x:c>
      <x:c r="C1575" s="3" t="str">
        <x:v>PRODUÇÃO</x:v>
      </x:c>
      <x:c r="D1575" s="3" t="str">
        <x:v>5035000063</x:v>
      </x:c>
      <x:c r="E1575" s="9" t="str">
        <x:v>PODA ARV PEQ PT &lt;=6M REBAIX 2PR PO LV</x:v>
      </x:c>
      <x:c r="F1575" s="3" t="str">
        <x:v>UNIDADE</x:v>
      </x:c>
      <x:c r="G1575" s="10" t="n">
        <x:v>654.9775789106518</x:v>
      </x:c>
      <x:c r="H1575" s="10" t="n">
        <x:f>IF(G1575="","",G1575/12)</x:f>
        <x:v>54.58146490922098</x:v>
      </x:c>
      <x:c r="I1575" s="10" t="n">
        <x:v>52</x:v>
      </x:c>
      <x:c r="J1575" s="10" t="n">
        <x:f>IF(H1575="","",I1575-H1575)</x:f>
        <x:v>-2.5814649092209834</x:v>
      </x:c>
      <x:c r="K1575" s="11" t="n">
        <x:f>IF(H1575&gt;0,I1575/H1575,"")</x:f>
        <x:v>0.9527043674347246</x:v>
      </x:c>
      <x:c r="L1575" s="12" t="n">
        <x:v>8800.72</x:v>
      </x:c>
      <x:c r="M1575" s="12" t="n">
        <x:v>8384.48</x:v>
      </x:c>
      <x:c r="N1575" s="12" t="n">
        <x:f>M1575-L1575</x:f>
        <x:v>-416.2399999999998</x:v>
      </x:c>
      <x:c r="O1575" s="3" t="str">
        <x:v>Anexo IX</x:v>
      </x:c>
    </x:row>
    <x:row r="1576" ht="34" customHeight="1">
      <x:c r="A1576" s="3" t="str">
        <x:v>Agosto</x:v>
      </x:c>
      <x:c r="B1576" s="3" t="str">
        <x:v>O&amp;M</x:v>
      </x:c>
      <x:c r="C1576" s="3" t="str">
        <x:v>PRODUÇÃO</x:v>
      </x:c>
      <x:c r="D1576" s="3" t="str">
        <x:v>5021000142</x:v>
      </x:c>
      <x:c r="E1576" s="9" t="str">
        <x:v>RET ESTR PRI 1F SUSP/PAS DP S/CRUZ LM</x:v>
      </x:c>
      <x:c r="F1576" s="3" t="str">
        <x:v>CONJUNTO</x:v>
      </x:c>
      <x:c r="G1576" s="10" t="n">
        <x:v>412</x:v>
      </x:c>
      <x:c r="H1576" s="10" t="n">
        <x:f>IF(G1576="","",G1576/12)</x:f>
        <x:v>34.333333333333336</x:v>
      </x:c>
      <x:c r="I1576" s="10" t="n">
        <x:v>15</x:v>
      </x:c>
      <x:c r="J1576" s="10" t="n">
        <x:f>IF(H1576="","",I1576-H1576)</x:f>
        <x:v>-19.333333333333336</x:v>
      </x:c>
      <x:c r="K1576" s="11" t="n">
        <x:f>IF(H1576&gt;0,I1576/H1576,"")</x:f>
        <x:v>0.4368932038834951</x:v>
      </x:c>
      <x:c r="L1576" s="12" t="n">
        <x:v>8574.75</x:v>
      </x:c>
      <x:c r="M1576" s="12" t="n">
        <x:v>3746.25</x:v>
      </x:c>
      <x:c r="N1576" s="12" t="n">
        <x:f>M1576-L1576</x:f>
        <x:v>-4828.5</x:v>
      </x:c>
      <x:c r="O1576" s="3" t="str">
        <x:v>Anexo IX</x:v>
      </x:c>
    </x:row>
    <x:row r="1577" ht="34" customHeight="1">
      <x:c r="A1577" s="3" t="str">
        <x:v>Agosto</x:v>
      </x:c>
      <x:c r="B1577" s="3" t="str">
        <x:v>O&amp;M</x:v>
      </x:c>
      <x:c r="C1577" s="3" t="str">
        <x:v>PRODUÇÃO</x:v>
      </x:c>
      <x:c r="D1577" s="3" t="str">
        <x:v>5021000134</x:v>
      </x:c>
      <x:c r="E1577" s="9" t="str">
        <x:v>RET ESTR PRI 2/3F SUS/PAS DP CRUZ DP LM</x:v>
      </x:c>
      <x:c r="F1577" s="3" t="str">
        <x:v>CONJUNTO</x:v>
      </x:c>
      <x:c r="G1577" s="10" t="n">
        <x:v>138.66666666666666</x:v>
      </x:c>
      <x:c r="H1577" s="10" t="n">
        <x:f>IF(G1577="","",G1577/12)</x:f>
        <x:v>11.555555555555555</x:v>
      </x:c>
      <x:c r="I1577" s="10" t="n">
        <x:v>26</x:v>
      </x:c>
      <x:c r="J1577" s="10" t="n">
        <x:f>IF(H1577="","",I1577-H1577)</x:f>
        <x:v>14.444444444444445</x:v>
      </x:c>
      <x:c r="K1577" s="11" t="n">
        <x:f>IF(H1577&gt;0,I1577/H1577,"")</x:f>
        <x:v>2.25</x:v>
      </x:c>
      <x:c r="L1577" s="12" t="n">
        <x:v>8243.39</x:v>
      </x:c>
      <x:c r="M1577" s="12" t="n">
        <x:v>18547.62</x:v>
      </x:c>
      <x:c r="N1577" s="12" t="n">
        <x:f>M1577-L1577</x:f>
        <x:v>10304.23</x:v>
      </x:c>
      <x:c r="O1577" s="3" t="str">
        <x:v>Anexo IX</x:v>
      </x:c>
    </x:row>
    <x:row r="1578" ht="34" customHeight="1">
      <x:c r="A1578" s="3" t="str">
        <x:v>Agosto</x:v>
      </x:c>
      <x:c r="B1578" s="3" t="str">
        <x:v>O&amp;M</x:v>
      </x:c>
      <x:c r="C1578" s="3" t="str">
        <x:v>PRODUÇÃO</x:v>
      </x:c>
      <x:c r="D1578" s="3" t="str">
        <x:v>5035000064</x:v>
      </x:c>
      <x:c r="E1578" s="9" t="str">
        <x:v>PODA ARV &lt;6M REDE BT CENTRAL 2PC PO LV</x:v>
      </x:c>
      <x:c r="F1578" s="3" t="str">
        <x:v>UNIDADE</x:v>
      </x:c>
      <x:c r="G1578" s="10" t="n">
        <x:v>402.74653640376704</x:v>
      </x:c>
      <x:c r="H1578" s="10" t="n">
        <x:f>IF(G1578="","",G1578/12)</x:f>
        <x:v>33.562211366980584</x:v>
      </x:c>
      <x:c r="I1578" s="10" t="n">
        <x:v>26</x:v>
      </x:c>
      <x:c r="J1578" s="10" t="n">
        <x:f>IF(H1578="","",I1578-H1578)</x:f>
        <x:v>-7.562211366980584</x:v>
      </x:c>
      <x:c r="K1578" s="11" t="n">
        <x:f>IF(H1578&gt;0,I1578/H1578,"")</x:f>
        <x:v>0.7746807776075061</x:v>
      </x:c>
      <x:c r="L1578" s="12" t="n">
        <x:v>8199.58</x:v>
      </x:c>
      <x:c r="M1578" s="12" t="n">
        <x:v>6352.06</x:v>
      </x:c>
      <x:c r="N1578" s="12" t="n">
        <x:f>M1578-L1578</x:f>
        <x:v>-1847.5199999999995</x:v>
      </x:c>
      <x:c r="O1578" s="3" t="str">
        <x:v>Anexo IX</x:v>
      </x:c>
    </x:row>
    <x:row r="1579" ht="34" customHeight="1">
      <x:c r="A1579" s="3" t="str">
        <x:v>Agosto</x:v>
      </x:c>
      <x:c r="B1579" s="3" t="str">
        <x:v>O&amp;M</x:v>
      </x:c>
      <x:c r="C1579" s="3" t="str">
        <x:v>PRODUÇÃO</x:v>
      </x:c>
      <x:c r="D1579" s="3" t="str">
        <x:v>5035000062</x:v>
      </x:c>
      <x:c r="E1579" s="9" t="str">
        <x:v>PODA ARV PEQ PT &lt;=6M LATER 2PL PO LV</x:v>
      </x:c>
      <x:c r="F1579" s="3" t="str">
        <x:v>UNIDADE</x:v>
      </x:c>
      <x:c r="G1579" s="10" t="n">
        <x:v>760.2208344088625</x:v>
      </x:c>
      <x:c r="H1579" s="10" t="n">
        <x:f>IF(G1579="","",G1579/12)</x:f>
        <x:v>63.35173620073854</x:v>
      </x:c>
      <x:c r="I1579" s="10" t="n">
        <x:v>86</x:v>
      </x:c>
      <x:c r="J1579" s="10" t="n">
        <x:f>IF(H1579="","",I1579-H1579)</x:f>
        <x:v>22.648263799261457</x:v>
      </x:c>
      <x:c r="K1579" s="11" t="n">
        <x:f>IF(H1579&gt;0,I1579/H1579,"")</x:f>
        <x:v>1.3575002858248015</x:v>
      </x:c>
      <x:c r="L1579" s="12" t="n">
        <x:v>7738.41</x:v>
      </x:c>
      <x:c r="M1579" s="12" t="n">
        <x:v>10504.9</x:v>
      </x:c>
      <x:c r="N1579" s="12" t="n">
        <x:f>M1579-L1579</x:f>
        <x:v>2766.49</x:v>
      </x:c>
      <x:c r="O1579" s="3" t="str">
        <x:v>Anexo IX</x:v>
      </x:c>
    </x:row>
    <x:row r="1580" ht="34" customHeight="1">
      <x:c r="A1580" s="3" t="str">
        <x:v>Agosto</x:v>
      </x:c>
      <x:c r="B1580" s="3" t="str">
        <x:v>O&amp;M</x:v>
      </x:c>
      <x:c r="C1580" s="3" t="str">
        <x:v>PRODUÇÃO</x:v>
      </x:c>
      <x:c r="D1580" s="3" t="str">
        <x:v>5025300145</x:v>
      </x:c>
      <x:c r="E1580" s="9" t="str">
        <x:v>INST ESTR CP TRAFO DT 2F FF LM</x:v>
      </x:c>
      <x:c r="F1580" s="3" t="str">
        <x:v>CONJUNTO</x:v>
      </x:c>
      <x:c r="G1580" s="10" t="n">
        <x:v>41.333333333333336</x:v>
      </x:c>
      <x:c r="H1580" s="10" t="n">
        <x:f>IF(G1580="","",G1580/12)</x:f>
        <x:v>3.4444444444444446</x:v>
      </x:c>
      <x:c r="I1580" s="10" t="n">
        <x:v>1</x:v>
      </x:c>
      <x:c r="J1580" s="10" t="n">
        <x:f>IF(H1580="","",I1580-H1580)</x:f>
        <x:v>-2.4444444444444446</x:v>
      </x:c>
      <x:c r="K1580" s="11" t="n">
        <x:f>IF(H1580&gt;0,I1580/H1580,"")</x:f>
        <x:v>0.29032258064516125</x:v>
      </x:c>
      <x:c r="L1580" s="12" t="n">
        <x:v>7697.06</x:v>
      </x:c>
      <x:c r="M1580" s="12" t="n">
        <x:v>2234.63</x:v>
      </x:c>
      <x:c r="N1580" s="12" t="n">
        <x:f>M1580-L1580</x:f>
        <x:v>-5462.43</x:v>
      </x:c>
      <x:c r="O1580" s="3" t="str">
        <x:v>Anexo IX</x:v>
      </x:c>
    </x:row>
    <x:row r="1581" ht="34" customHeight="1">
      <x:c r="A1581" s="3" t="str">
        <x:v>Agosto</x:v>
      </x:c>
      <x:c r="B1581" s="3" t="str">
        <x:v>O&amp;M</x:v>
      </x:c>
      <x:c r="C1581" s="3" t="str">
        <x:v>PRODUÇÃO</x:v>
      </x:c>
      <x:c r="D1581" s="3" t="str">
        <x:v>5025300120</x:v>
      </x:c>
      <x:c r="E1581" s="9" t="str">
        <x:v>INST RELIGADOR/SECCIONADOR 3F LM</x:v>
      </x:c>
      <x:c r="F1581" s="3" t="str">
        <x:v>UNIDADE</x:v>
      </x:c>
      <x:c r="G1581" s="10" t="n">
        <x:v>50</x:v>
      </x:c>
      <x:c r="H1581" s="10" t="n">
        <x:f>IF(G1581="","",G1581/12)</x:f>
        <x:v>4.166666666666667</x:v>
      </x:c>
      <x:c r="I1581" s="10" t="n">
        <x:v>8</x:v>
      </x:c>
      <x:c r="J1581" s="10" t="n">
        <x:f>IF(H1581="","",I1581-H1581)</x:f>
        <x:v>3.833333333333333</x:v>
      </x:c>
      <x:c r="K1581" s="11" t="n">
        <x:f>IF(H1581&gt;0,I1581/H1581,"")</x:f>
        <x:v>1.92</x:v>
      </x:c>
      <x:c r="L1581" s="12" t="n">
        <x:v>6918.04</x:v>
      </x:c>
      <x:c r="M1581" s="12" t="n">
        <x:v>13282.64</x:v>
      </x:c>
      <x:c r="N1581" s="12" t="n">
        <x:f>M1581-L1581</x:f>
        <x:v>6364.599999999999</x:v>
      </x:c>
      <x:c r="O1581" s="3" t="str">
        <x:v>Anexo IX</x:v>
      </x:c>
    </x:row>
    <x:row r="1582" ht="34" customHeight="1">
      <x:c r="A1582" s="3" t="str">
        <x:v>Agosto</x:v>
      </x:c>
      <x:c r="B1582" s="3" t="str">
        <x:v>O&amp;M</x:v>
      </x:c>
      <x:c r="C1582" s="3" t="str">
        <x:v>PRODUÇÃO</x:v>
      </x:c>
      <x:c r="D1582" s="3" t="str">
        <x:v>5035000068</x:v>
      </x:c>
      <x:c r="E1582" s="9" t="str">
        <x:v>PODA PALMEIRA &gt;12M REDE MT LAT 1GL PO LV</x:v>
      </x:c>
      <x:c r="F1582" s="3" t="str">
        <x:v>UNIDADE</x:v>
      </x:c>
      <x:c r="G1582" s="10" t="n">
        <x:v>734.9389350433705</x:v>
      </x:c>
      <x:c r="H1582" s="10" t="n">
        <x:f>IF(G1582="","",G1582/12)</x:f>
        <x:v>61.24491125361421</x:v>
      </x:c>
      <x:c r="I1582" s="10" t="n">
        <x:v>0</x:v>
      </x:c>
      <x:c r="J1582" s="10" t="n">
        <x:f>IF(H1582="","",I1582-H1582)</x:f>
        <x:v>-61.24491125361421</x:v>
      </x:c>
      <x:c r="K1582" s="11" t="n">
        <x:f>IF(H1582&gt;0,I1582/H1582,"")</x:f>
        <x:v>0</x:v>
      </x:c>
      <x:c r="L1582" s="12" t="n">
        <x:v>6583.83</x:v>
      </x:c>
      <x:c r="M1582" s="12" t="n">
        <x:v>0</x:v>
      </x:c>
      <x:c r="N1582" s="12" t="n">
        <x:f>M1582-L1582</x:f>
        <x:v>-6583.83</x:v>
      </x:c>
      <x:c r="O1582" s="3" t="str">
        <x:v>Anexo IX</x:v>
      </x:c>
    </x:row>
    <x:row r="1583" ht="34" customHeight="1">
      <x:c r="A1583" s="3" t="str">
        <x:v>Agosto</x:v>
      </x:c>
      <x:c r="B1583" s="3" t="str">
        <x:v>O&amp;M</x:v>
      </x:c>
      <x:c r="C1583" s="3" t="str">
        <x:v>PRODUÇÃO</x:v>
      </x:c>
      <x:c r="D1583" s="3" t="str">
        <x:v>5020100058</x:v>
      </x:c>
      <x:c r="E1583" s="9" t="str">
        <x:v>BASE CONCRETO C/ MANILHA PARA POSTE LM</x:v>
      </x:c>
      <x:c r="F1583" s="3" t="str">
        <x:v>UNIDADE</x:v>
      </x:c>
      <x:c r="G1583" s="10" t="n">
        <x:v>44</x:v>
      </x:c>
      <x:c r="H1583" s="10" t="n">
        <x:f>IF(G1583="","",G1583/12)</x:f>
        <x:v>3.6666666666666665</x:v>
      </x:c>
      <x:c r="I1583" s="10" t="n">
        <x:v>1</x:v>
      </x:c>
      <x:c r="J1583" s="10" t="n">
        <x:f>IF(H1583="","",I1583-H1583)</x:f>
        <x:v>-2.6666666666666665</x:v>
      </x:c>
      <x:c r="K1583" s="11" t="n">
        <x:f>IF(H1583&gt;0,I1583/H1583,"")</x:f>
        <x:v>0.27272727272727276</x:v>
      </x:c>
      <x:c r="L1583" s="12" t="n">
        <x:v>6314.88</x:v>
      </x:c>
      <x:c r="M1583" s="12" t="n">
        <x:v>1722.24</x:v>
      </x:c>
      <x:c r="N1583" s="12" t="n">
        <x:f>M1583-L1583</x:f>
        <x:v>-4592.64</x:v>
      </x:c>
      <x:c r="O1583" s="3" t="str">
        <x:v>Anexo IX</x:v>
      </x:c>
    </x:row>
    <x:row r="1584" ht="34" customHeight="1">
      <x:c r="A1584" s="3" t="str">
        <x:v>Agosto</x:v>
      </x:c>
      <x:c r="B1584" s="3" t="str">
        <x:v>O&amp;M</x:v>
      </x:c>
      <x:c r="C1584" s="3" t="str">
        <x:v>PRODUÇÃO</x:v>
      </x:c>
      <x:c r="D1584" s="3" t="str">
        <x:v>5033000322</x:v>
      </x:c>
      <x:c r="E1584" s="9" t="str">
        <x:v>RET RELIGADOR DIST 1F BASE C LV</x:v>
      </x:c>
      <x:c r="F1584" s="3" t="str">
        <x:v>UNIDADE</x:v>
      </x:c>
      <x:c r="G1584" s="10" t="n">
        <x:v>130.66666666666669</x:v>
      </x:c>
      <x:c r="H1584" s="10" t="n">
        <x:f>IF(G1584="","",G1584/12)</x:f>
        <x:v>10.888888888888891</x:v>
      </x:c>
      <x:c r="I1584" s="10" t="n">
        <x:v>0</x:v>
      </x:c>
      <x:c r="J1584" s="10" t="n">
        <x:f>IF(H1584="","",I1584-H1584)</x:f>
        <x:v>-10.888888888888891</x:v>
      </x:c>
      <x:c r="K1584" s="11" t="n">
        <x:f>IF(H1584&gt;0,I1584/H1584,"")</x:f>
        <x:v>0</x:v>
      </x:c>
      <x:c r="L1584" s="12" t="n">
        <x:v>6306.84</x:v>
      </x:c>
      <x:c r="M1584" s="12" t="n">
        <x:v>0</x:v>
      </x:c>
      <x:c r="N1584" s="12" t="n">
        <x:f>M1584-L1584</x:f>
        <x:v>-6306.84</x:v>
      </x:c>
      <x:c r="O1584" s="3" t="str">
        <x:v>Anexo IX</x:v>
      </x:c>
    </x:row>
    <x:row r="1585" ht="34" customHeight="1">
      <x:c r="A1585" s="3" t="str">
        <x:v>Agosto</x:v>
      </x:c>
      <x:c r="B1585" s="3" t="str">
        <x:v>O&amp;M</x:v>
      </x:c>
      <x:c r="C1585" s="3" t="str">
        <x:v>PRODUÇÃO</x:v>
      </x:c>
      <x:c r="D1585" s="3" t="str">
        <x:v>5022200037</x:v>
      </x:c>
      <x:c r="E1585" s="9" t="str">
        <x:v>INST SECCION E ATERRAM CERCA LM</x:v>
      </x:c>
      <x:c r="F1585" s="3" t="str">
        <x:v>CONJUNTO</x:v>
      </x:c>
      <x:c r="G1585" s="10" t="n">
        <x:v>98.66666666666666</x:v>
      </x:c>
      <x:c r="H1585" s="10" t="n">
        <x:f>IF(G1585="","",G1585/12)</x:f>
        <x:v>8.222222222222221</x:v>
      </x:c>
      <x:c r="I1585" s="10" t="n">
        <x:v>3</x:v>
      </x:c>
      <x:c r="J1585" s="10" t="n">
        <x:f>IF(H1585="","",I1585-H1585)</x:f>
        <x:v>-5.222222222222221</x:v>
      </x:c>
      <x:c r="K1585" s="11" t="n">
        <x:f>IF(H1585&gt;0,I1585/H1585,"")</x:f>
        <x:v>0.3648648648648649</x:v>
      </x:c>
      <x:c r="L1585" s="12" t="n">
        <x:v>6255.71</x:v>
      </x:c>
      <x:c r="M1585" s="12" t="n">
        <x:v>2282.49</x:v>
      </x:c>
      <x:c r="N1585" s="12" t="n">
        <x:f>M1585-L1585</x:f>
        <x:v>-3973.2200000000003</x:v>
      </x:c>
      <x:c r="O1585" s="3" t="str">
        <x:v>Anexo IX</x:v>
      </x:c>
    </x:row>
    <x:row r="1586" ht="34" customHeight="1">
      <x:c r="A1586" s="3" t="str">
        <x:v>Agosto</x:v>
      </x:c>
      <x:c r="B1586" s="3" t="str">
        <x:v>O&amp;M</x:v>
      </x:c>
      <x:c r="C1586" s="3" t="str">
        <x:v>PRODUÇÃO</x:v>
      </x:c>
      <x:c r="D1586" s="3" t="str">
        <x:v>5020200037</x:v>
      </x:c>
      <x:c r="E1586" s="9" t="str">
        <x:v>INST ESTAI AEREO LM</x:v>
      </x:c>
      <x:c r="F1586" s="3" t="str">
        <x:v>CONJUNTO</x:v>
      </x:c>
      <x:c r="G1586" s="10" t="n">
        <x:v>203.45040808465984</x:v>
      </x:c>
      <x:c r="H1586" s="10" t="n">
        <x:f>IF(G1586="","",G1586/12)</x:f>
        <x:v>16.954200673721655</x:v>
      </x:c>
      <x:c r="I1586" s="10" t="n">
        <x:v>2</x:v>
      </x:c>
      <x:c r="J1586" s="10" t="n">
        <x:f>IF(H1586="","",I1586-H1586)</x:f>
        <x:v>-14.954200673721655</x:v>
      </x:c>
      <x:c r="K1586" s="11" t="n">
        <x:f>IF(H1586&gt;0,I1586/H1586,"")</x:f>
        <x:v>0.11796486537403804</x:v>
      </x:c>
      <x:c r="L1586" s="12" t="n">
        <x:v>6240.16</x:v>
      </x:c>
      <x:c r="M1586" s="12" t="n">
        <x:v>736.12</x:v>
      </x:c>
      <x:c r="N1586" s="12" t="n">
        <x:f>M1586-L1586</x:f>
        <x:v>-5504.04</x:v>
      </x:c>
      <x:c r="O1586" s="3" t="str">
        <x:v>Anexo IX</x:v>
      </x:c>
    </x:row>
    <x:row r="1587" ht="34" customHeight="1">
      <x:c r="A1587" s="3" t="str">
        <x:v>Agosto</x:v>
      </x:c>
      <x:c r="B1587" s="3" t="str">
        <x:v>O&amp;M</x:v>
      </x:c>
      <x:c r="C1587" s="3" t="str">
        <x:v>PRODUÇÃO</x:v>
      </x:c>
      <x:c r="D1587" s="3" t="str">
        <x:v>5025300163</x:v>
      </x:c>
      <x:c r="E1587" s="9" t="str">
        <x:v>RET PARA-RAIOS MT LM</x:v>
      </x:c>
      <x:c r="F1587" s="3" t="str">
        <x:v>UNIDADE</x:v>
      </x:c>
      <x:c r="G1587" s="10" t="n">
        <x:v>234.66666666666666</x:v>
      </x:c>
      <x:c r="H1587" s="10" t="n">
        <x:f>IF(G1587="","",G1587/12)</x:f>
        <x:v>19.555555555555554</x:v>
      </x:c>
      <x:c r="I1587" s="10" t="n">
        <x:v>13</x:v>
      </x:c>
      <x:c r="J1587" s="10" t="n">
        <x:f>IF(H1587="","",I1587-H1587)</x:f>
        <x:v>-6.555555555555554</x:v>
      </x:c>
      <x:c r="K1587" s="11" t="n">
        <x:f>IF(H1587&gt;0,I1587/H1587,"")</x:f>
        <x:v>0.6647727272727273</x:v>
      </x:c>
      <x:c r="L1587" s="12" t="n">
        <x:v>5734.86</x:v>
      </x:c>
      <x:c r="M1587" s="12" t="n">
        <x:v>3812.38</x:v>
      </x:c>
      <x:c r="N1587" s="12" t="n">
        <x:f>M1587-L1587</x:f>
        <x:v>-1922.4799999999996</x:v>
      </x:c>
      <x:c r="O1587" s="3" t="str">
        <x:v>Anexo IX</x:v>
      </x:c>
    </x:row>
    <x:row r="1588" ht="34" customHeight="1">
      <x:c r="A1588" s="3" t="str">
        <x:v>Agosto</x:v>
      </x:c>
      <x:c r="B1588" s="3" t="str">
        <x:v>O&amp;M</x:v>
      </x:c>
      <x:c r="C1588" s="3" t="str">
        <x:v>PRODUÇÃO</x:v>
      </x:c>
      <x:c r="D1588" s="3" t="str">
        <x:v>5025300146</x:v>
      </x:c>
      <x:c r="E1588" s="9" t="str">
        <x:v>RET ESTR CP TRAFO DT 2F FF LM</x:v>
      </x:c>
      <x:c r="F1588" s="3" t="str">
        <x:v>CONJUNTO</x:v>
      </x:c>
      <x:c r="G1588" s="10" t="n">
        <x:v>37.333333333333336</x:v>
      </x:c>
      <x:c r="H1588" s="10" t="n">
        <x:f>IF(G1588="","",G1588/12)</x:f>
        <x:v>3.111111111111111</x:v>
      </x:c>
      <x:c r="I1588" s="10" t="n">
        <x:v>7</x:v>
      </x:c>
      <x:c r="J1588" s="10" t="n">
        <x:f>IF(H1588="","",I1588-H1588)</x:f>
        <x:v>3.888888888888889</x:v>
      </x:c>
      <x:c r="K1588" s="11" t="n">
        <x:f>IF(H1588&gt;0,I1588/H1588,"")</x:f>
        <x:v>2.25</x:v>
      </x:c>
      <x:c r="L1588" s="12" t="n">
        <x:v>5316.39</x:v>
      </x:c>
      <x:c r="M1588" s="12" t="n">
        <x:v>11961.88</x:v>
      </x:c>
      <x:c r="N1588" s="12" t="n">
        <x:f>M1588-L1588</x:f>
        <x:v>6645.489999999999</x:v>
      </x:c>
      <x:c r="O1588" s="3" t="str">
        <x:v>Anexo IX</x:v>
      </x:c>
    </x:row>
    <x:row r="1589" ht="34" customHeight="1">
      <x:c r="A1589" s="3" t="str">
        <x:v>Agosto</x:v>
      </x:c>
      <x:c r="B1589" s="3" t="str">
        <x:v>O&amp;M</x:v>
      </x:c>
      <x:c r="C1589" s="3" t="str">
        <x:v>PRODUÇÃO</x:v>
      </x:c>
      <x:c r="D1589" s="3" t="str">
        <x:v>5025300161</x:v>
      </x:c>
      <x:c r="E1589" s="9" t="str">
        <x:v>RET PARA-RAIOS BT LM</x:v>
      </x:c>
      <x:c r="F1589" s="3" t="str">
        <x:v>CONJUNTO</x:v>
      </x:c>
      <x:c r="G1589" s="10" t="n">
        <x:v>252.4298391081393</x:v>
      </x:c>
      <x:c r="H1589" s="10" t="n">
        <x:f>IF(G1589="","",G1589/12)</x:f>
        <x:v>21.035819925678275</x:v>
      </x:c>
      <x:c r="I1589" s="10" t="n">
        <x:v>2</x:v>
      </x:c>
      <x:c r="J1589" s="10" t="n">
        <x:f>IF(H1589="","",I1589-H1589)</x:f>
        <x:v>-19.035819925678275</x:v>
      </x:c>
      <x:c r="K1589" s="11" t="n">
        <x:f>IF(H1589&gt;0,I1589/H1589,"")</x:f>
        <x:v>0.09507592321412746</x:v>
      </x:c>
      <x:c r="L1589" s="12" t="n">
        <x:v>5242.76</x:v>
      </x:c>
      <x:c r="M1589" s="12" t="n">
        <x:v>498.46</x:v>
      </x:c>
      <x:c r="N1589" s="12" t="n">
        <x:f>M1589-L1589</x:f>
        <x:v>-4744.3</x:v>
      </x:c>
      <x:c r="O1589" s="3" t="str">
        <x:v>Anexo IX</x:v>
      </x:c>
    </x:row>
    <x:row r="1590" ht="34" customHeight="1">
      <x:c r="A1590" s="3" t="str">
        <x:v>Agosto</x:v>
      </x:c>
      <x:c r="B1590" s="3" t="str">
        <x:v>O&amp;M</x:v>
      </x:c>
      <x:c r="C1590" s="3" t="str">
        <x:v>PRODUÇÃO</x:v>
      </x:c>
      <x:c r="D1590" s="3" t="str">
        <x:v>5020200038</x:v>
      </x:c>
      <x:c r="E1590" s="9" t="str">
        <x:v>RET ESTAI AEREO LM</x:v>
      </x:c>
      <x:c r="F1590" s="3" t="str">
        <x:v>CONJUNTO</x:v>
      </x:c>
      <x:c r="G1590" s="10" t="n">
        <x:v>218.66666666666666</x:v>
      </x:c>
      <x:c r="H1590" s="10" t="n">
        <x:f>IF(G1590="","",G1590/12)</x:f>
        <x:v>18.22222222222222</x:v>
      </x:c>
      <x:c r="I1590" s="10" t="n">
        <x:v>9</x:v>
      </x:c>
      <x:c r="J1590" s="10" t="n">
        <x:f>IF(H1590="","",I1590-H1590)</x:f>
        <x:v>-9.222222222222221</x:v>
      </x:c>
      <x:c r="K1590" s="11" t="n">
        <x:f>IF(H1590&gt;0,I1590/H1590,"")</x:f>
        <x:v>0.49390243902439024</x:v>
      </x:c>
      <x:c r="L1590" s="12" t="n">
        <x:v>5030.06</x:v>
      </x:c>
      <x:c r="M1590" s="12" t="n">
        <x:v>2484.36</x:v>
      </x:c>
      <x:c r="N1590" s="12" t="n">
        <x:f>M1590-L1590</x:f>
        <x:v>-2545.7000000000003</x:v>
      </x:c>
      <x:c r="O1590" s="3" t="str">
        <x:v>Anexo IX</x:v>
      </x:c>
    </x:row>
    <x:row r="1591" ht="34" customHeight="1">
      <x:c r="A1591" s="3" t="str">
        <x:v>Agosto</x:v>
      </x:c>
      <x:c r="B1591" s="3" t="str">
        <x:v>O&amp;M</x:v>
      </x:c>
      <x:c r="C1591" s="3" t="str">
        <x:v>PRODUÇÃO</x:v>
      </x:c>
      <x:c r="D1591" s="3" t="str">
        <x:v>5021200047</x:v>
      </x:c>
      <x:c r="E1591" s="9" t="str">
        <x:v>RET ISOLADOR PINO/PILAR LM</x:v>
      </x:c>
      <x:c r="F1591" s="3" t="str">
        <x:v>UNIDADE</x:v>
      </x:c>
      <x:c r="G1591" s="10" t="n">
        <x:v>197.33333333333334</x:v>
      </x:c>
      <x:c r="H1591" s="10" t="n">
        <x:f>IF(G1591="","",G1591/12)</x:f>
        <x:v>16.444444444444446</x:v>
      </x:c>
      <x:c r="I1591" s="10" t="n">
        <x:v>25</x:v>
      </x:c>
      <x:c r="J1591" s="10" t="n">
        <x:f>IF(H1591="","",I1591-H1591)</x:f>
        <x:v>8.555555555555554</x:v>
      </x:c>
      <x:c r="K1591" s="11" t="n">
        <x:f>IF(H1591&gt;0,I1591/H1591,"")</x:f>
        <x:v>1.5202702702702702</x:v>
      </x:c>
      <x:c r="L1591" s="12" t="n">
        <x:v>4971.65</x:v>
      </x:c>
      <x:c r="M1591" s="12" t="n">
        <x:v>7558.25</x:v>
      </x:c>
      <x:c r="N1591" s="12" t="n">
        <x:f>M1591-L1591</x:f>
        <x:v>2586.6000000000004</x:v>
      </x:c>
      <x:c r="O1591" s="3" t="str">
        <x:v>Anexo IX</x:v>
      </x:c>
    </x:row>
    <x:row r="1592" ht="34" customHeight="1">
      <x:c r="A1592" s="3" t="str">
        <x:v>Agosto</x:v>
      </x:c>
      <x:c r="B1592" s="3" t="str">
        <x:v>O&amp;M</x:v>
      </x:c>
      <x:c r="C1592" s="3" t="str">
        <x:v>PRODUÇÃO</x:v>
      </x:c>
      <x:c r="D1592" s="3" t="str">
        <x:v>5025300401</x:v>
      </x:c>
      <x:c r="E1592" s="9" t="str">
        <x:v>INST ESPACADOR LOSANGULAR RDC LV</x:v>
      </x:c>
      <x:c r="F1592" s="3" t="str">
        <x:v>CONJUNTO</x:v>
      </x:c>
      <x:c r="G1592" s="10" t="n">
        <x:v>272.52979057467115</x:v>
      </x:c>
      <x:c r="H1592" s="10" t="n">
        <x:f>IF(G1592="","",G1592/12)</x:f>
        <x:v>22.710815881222597</x:v>
      </x:c>
      <x:c r="I1592" s="10" t="n">
        <x:v>70</x:v>
      </x:c>
      <x:c r="J1592" s="10" t="n">
        <x:f>IF(H1592="","",I1592-H1592)</x:f>
        <x:v>47.2891841187774</x:v>
      </x:c>
      <x:c r="K1592" s="11" t="n">
        <x:f>IF(H1592&gt;0,I1592/H1592,"")</x:f>
        <x:v>3.082231847860486</x:v>
      </x:c>
      <x:c r="L1592" s="12" t="n">
        <x:v>4774.27</x:v>
      </x:c>
      <x:c r="M1592" s="12" t="n">
        <x:v>14715.4</x:v>
      </x:c>
      <x:c r="N1592" s="12" t="n">
        <x:f>M1592-L1592</x:f>
        <x:v>9941.13</x:v>
      </x:c>
      <x:c r="O1592" s="3" t="str">
        <x:v>Anexo IX</x:v>
      </x:c>
    </x:row>
    <x:row r="1593" ht="34" customHeight="1">
      <x:c r="A1593" s="3" t="str">
        <x:v>Agosto</x:v>
      </x:c>
      <x:c r="B1593" s="3" t="str">
        <x:v>O&amp;M</x:v>
      </x:c>
      <x:c r="C1593" s="3" t="str">
        <x:v>PRODUÇÃO</x:v>
      </x:c>
      <x:c r="D1593" s="3" t="str">
        <x:v>5032000216</x:v>
      </x:c>
      <x:c r="E1593" s="9" t="str">
        <x:v>RET FLY TAP /CRUZAM AEREO LV</x:v>
      </x:c>
      <x:c r="F1593" s="3" t="str">
        <x:v>UNIDADE</x:v>
      </x:c>
      <x:c r="G1593" s="10" t="n">
        <x:v>168</x:v>
      </x:c>
      <x:c r="H1593" s="10" t="n">
        <x:f>IF(G1593="","",G1593/12)</x:f>
        <x:v>14</x:v>
      </x:c>
      <x:c r="I1593" s="10" t="n">
        <x:v>3</x:v>
      </x:c>
      <x:c r="J1593" s="10" t="n">
        <x:f>IF(H1593="","",I1593-H1593)</x:f>
        <x:v>-11</x:v>
      </x:c>
      <x:c r="K1593" s="11" t="n">
        <x:f>IF(H1593&gt;0,I1593/H1593,"")</x:f>
        <x:v>0.21428571428571427</x:v>
      </x:c>
      <x:c r="L1593" s="12" t="n">
        <x:v>4609.08</x:v>
      </x:c>
      <x:c r="M1593" s="12" t="n">
        <x:v>987.66</x:v>
      </x:c>
      <x:c r="N1593" s="12" t="n">
        <x:f>M1593-L1593</x:f>
        <x:v>-3621.42</x:v>
      </x:c>
      <x:c r="O1593" s="3" t="str">
        <x:v>Anexo IX</x:v>
      </x:c>
    </x:row>
    <x:row r="1594" ht="34" customHeight="1">
      <x:c r="A1594" s="3" t="str">
        <x:v>Agosto</x:v>
      </x:c>
      <x:c r="B1594" s="3" t="str">
        <x:v>O&amp;M</x:v>
      </x:c>
      <x:c r="C1594" s="3" t="str">
        <x:v>PRODUÇÃO</x:v>
      </x:c>
      <x:c r="D1594" s="3" t="str">
        <x:v>5035000059</x:v>
      </x:c>
      <x:c r="E1594" s="9" t="str">
        <x:v>PODA ARV MEDIO PT &gt;6&lt;12M ELEV 2ME PO LV</x:v>
      </x:c>
      <x:c r="F1594" s="3" t="str">
        <x:v>UNIDADE</x:v>
      </x:c>
      <x:c r="G1594" s="10" t="n">
        <x:v>289.8599159811053</x:v>
      </x:c>
      <x:c r="H1594" s="10" t="n">
        <x:f>IF(G1594="","",G1594/12)</x:f>
        <x:v>24.154992998425442</x:v>
      </x:c>
      <x:c r="I1594" s="10" t="n">
        <x:v>4</x:v>
      </x:c>
      <x:c r="J1594" s="10" t="n">
        <x:f>IF(H1594="","",I1594-H1594)</x:f>
        <x:v>-20.154992998425442</x:v>
      </x:c>
      <x:c r="K1594" s="11" t="n">
        <x:f>IF(H1594&gt;0,I1594/H1594,"")</x:f>
        <x:v>0.16559723284791442</x:v>
      </x:c>
      <x:c r="L1594" s="12" t="n">
        <x:v>4602.98</x:v>
      </x:c>
      <x:c r="M1594" s="12" t="n">
        <x:v>762.24</x:v>
      </x:c>
      <x:c r="N1594" s="12" t="n">
        <x:f>M1594-L1594</x:f>
        <x:v>-3840.74</x:v>
      </x:c>
      <x:c r="O1594" s="3" t="str">
        <x:v>Anexo IX</x:v>
      </x:c>
    </x:row>
    <x:row r="1595" ht="34" customHeight="1">
      <x:c r="A1595" s="3" t="str">
        <x:v>Agosto</x:v>
      </x:c>
      <x:c r="B1595" s="3" t="str">
        <x:v>O&amp;M</x:v>
      </x:c>
      <x:c r="C1595" s="3" t="str">
        <x:v>PRODUÇÃO</x:v>
      </x:c>
      <x:c r="D1595" s="3" t="str">
        <x:v>5021000146</x:v>
      </x:c>
      <x:c r="E1595" s="9" t="str">
        <x:v>RET ESTR PRI 1F ANC/AMA DP S/CRUZ LM</x:v>
      </x:c>
      <x:c r="F1595" s="3" t="str">
        <x:v>CONJUNTO</x:v>
      </x:c>
      <x:c r="G1595" s="10" t="n">
        <x:v>154.66666666666669</x:v>
      </x:c>
      <x:c r="H1595" s="10" t="n">
        <x:f>IF(G1595="","",G1595/12)</x:f>
        <x:v>12.888888888888891</x:v>
      </x:c>
      <x:c r="I1595" s="10" t="n">
        <x:v>25</x:v>
      </x:c>
      <x:c r="J1595" s="10" t="n">
        <x:f>IF(H1595="","",I1595-H1595)</x:f>
        <x:v>12.111111111111109</x:v>
      </x:c>
      <x:c r="K1595" s="11" t="n">
        <x:f>IF(H1595&gt;0,I1595/H1595,"")</x:f>
        <x:v>1.9396551724137927</x:v>
      </x:c>
      <x:c r="L1595" s="12" t="n">
        <x:v>4574.4</x:v>
      </x:c>
      <x:c r="M1595" s="12" t="n">
        <x:v>8872.75</x:v>
      </x:c>
      <x:c r="N1595" s="12" t="n">
        <x:f>M1595-L1595</x:f>
        <x:v>4298.35</x:v>
      </x:c>
      <x:c r="O1595" s="3" t="str">
        <x:v>Anexo IX</x:v>
      </x:c>
    </x:row>
    <x:row r="1596" ht="34" customHeight="1">
      <x:c r="A1596" s="3" t="str">
        <x:v>Agosto</x:v>
      </x:c>
      <x:c r="B1596" s="3" t="str">
        <x:v>O&amp;M</x:v>
      </x:c>
      <x:c r="C1596" s="3" t="str">
        <x:v>PRODUÇÃO</x:v>
      </x:c>
      <x:c r="D1596" s="3" t="str">
        <x:v>5400099204</x:v>
      </x:c>
      <x:c r="E1596" s="9" t="str">
        <x:v>IMPLANT TALA (REFORCO POSTE MAD) BASE LM</x:v>
      </x:c>
      <x:c r="F1596" s="3" t="str">
        <x:v>UNIDADE</x:v>
      </x:c>
      <x:c r="G1596" s="10" t="n">
        <x:v>50</x:v>
      </x:c>
      <x:c r="H1596" s="10" t="n">
        <x:f>IF(G1596="","",G1596/12)</x:f>
        <x:v>4.166666666666667</x:v>
      </x:c>
      <x:c r="I1596" s="10" t="n">
        <x:v>56</x:v>
      </x:c>
      <x:c r="J1596" s="10" t="n">
        <x:f>IF(H1596="","",I1596-H1596)</x:f>
        <x:v>51.833333333333336</x:v>
      </x:c>
      <x:c r="K1596" s="11" t="n">
        <x:f>IF(H1596&gt;0,I1596/H1596,"")</x:f>
        <x:v>13.44</x:v>
      </x:c>
      <x:c r="L1596" s="12" t="n">
        <x:v>4403.54</x:v>
      </x:c>
      <x:c r="M1596" s="12" t="n">
        <x:v>59183.6</x:v>
      </x:c>
      <x:c r="N1596" s="12" t="n">
        <x:f>M1596-L1596</x:f>
        <x:v>54780.06</x:v>
      </x:c>
      <x:c r="O1596" s="3" t="str">
        <x:v>Anexo IX</x:v>
      </x:c>
    </x:row>
    <x:row r="1597" ht="34" customHeight="1">
      <x:c r="A1597" s="3" t="str">
        <x:v>Agosto</x:v>
      </x:c>
      <x:c r="B1597" s="3" t="str">
        <x:v>O&amp;M</x:v>
      </x:c>
      <x:c r="C1597" s="3" t="str">
        <x:v>PRODUÇÃO</x:v>
      </x:c>
      <x:c r="D1597" s="3" t="str">
        <x:v>5031200320</x:v>
      </x:c>
      <x:c r="E1597" s="9" t="str">
        <x:v>INST ESTR PRI 1F SUSP/PAS DP S/CRUZ LV</x:v>
      </x:c>
      <x:c r="F1597" s="3" t="str">
        <x:v>UNIDADE</x:v>
      </x:c>
      <x:c r="G1597" s="10" t="n">
        <x:v>185.58666666666667</x:v>
      </x:c>
      <x:c r="H1597" s="10" t="n">
        <x:f>IF(G1597="","",G1597/12)</x:f>
        <x:v>15.465555555555556</x:v>
      </x:c>
      <x:c r="I1597" s="10" t="n">
        <x:v>0</x:v>
      </x:c>
      <x:c r="J1597" s="10" t="n">
        <x:f>IF(H1597="","",I1597-H1597)</x:f>
        <x:v>-15.465555555555556</x:v>
      </x:c>
      <x:c r="K1597" s="11" t="n">
        <x:f>IF(H1597&gt;0,I1597/H1597,"")</x:f>
        <x:v>0</x:v>
      </x:c>
      <x:c r="L1597" s="12" t="n">
        <x:v>4120.49</x:v>
      </x:c>
      <x:c r="M1597" s="12" t="n">
        <x:v>0</x:v>
      </x:c>
      <x:c r="N1597" s="12" t="n">
        <x:f>M1597-L1597</x:f>
        <x:v>-4120.49</x:v>
      </x:c>
      <x:c r="O1597" s="3" t="str">
        <x:v>Anexo IX</x:v>
      </x:c>
    </x:row>
    <x:row r="1598" ht="34" customHeight="1">
      <x:c r="A1598" s="3" t="str">
        <x:v>Agosto</x:v>
      </x:c>
      <x:c r="B1598" s="3" t="str">
        <x:v>O&amp;M</x:v>
      </x:c>
      <x:c r="C1598" s="3" t="str">
        <x:v>PRODUÇÃO</x:v>
      </x:c>
      <x:c r="D1598" s="3" t="str">
        <x:v>5021000147</x:v>
      </x:c>
      <x:c r="E1598" s="9" t="str">
        <x:v>INST ESTR PRI 2/3F SUS/PAS SP S/CRUZ LM</x:v>
      </x:c>
      <x:c r="F1598" s="3" t="str">
        <x:v>CONJUNTO</x:v>
      </x:c>
      <x:c r="G1598" s="10" t="n">
        <x:v>104</x:v>
      </x:c>
      <x:c r="H1598" s="10" t="n">
        <x:f>IF(G1598="","",G1598/12)</x:f>
        <x:v>8.666666666666666</x:v>
      </x:c>
      <x:c r="I1598" s="10" t="n">
        <x:v>0</x:v>
      </x:c>
      <x:c r="J1598" s="10" t="n">
        <x:f>IF(H1598="","",I1598-H1598)</x:f>
        <x:v>-8.666666666666666</x:v>
      </x:c>
      <x:c r="K1598" s="11" t="n">
        <x:f>IF(H1598&gt;0,I1598/H1598,"")</x:f>
        <x:v>0</x:v>
      </x:c>
      <x:c r="L1598" s="12" t="n">
        <x:v>4108</x:v>
      </x:c>
      <x:c r="M1598" s="12" t="n">
        <x:v>0</x:v>
      </x:c>
      <x:c r="N1598" s="12" t="n">
        <x:f>M1598-L1598</x:f>
        <x:v>-4108</x:v>
      </x:c>
      <x:c r="O1598" s="3" t="str">
        <x:v>Anexo IX</x:v>
      </x:c>
    </x:row>
    <x:row r="1599" ht="34" customHeight="1">
      <x:c r="A1599" s="3" t="str">
        <x:v>Agosto</x:v>
      </x:c>
      <x:c r="B1599" s="3" t="str">
        <x:v>O&amp;M</x:v>
      </x:c>
      <x:c r="C1599" s="3" t="str">
        <x:v>PRODUÇÃO</x:v>
      </x:c>
      <x:c r="D1599" s="3" t="str">
        <x:v>5034000052</x:v>
      </x:c>
      <x:c r="E1599" s="9" t="str">
        <x:v>VERIFICAR SEQUENCIA DE FASE(BT OU MT) LV</x:v>
      </x:c>
      <x:c r="F1599" s="3" t="str">
        <x:v>UNIDADE</x:v>
      </x:c>
      <x:c r="G1599" s="10" t="n">
        <x:v>101</x:v>
      </x:c>
      <x:c r="H1599" s="10" t="n">
        <x:f>IF(G1599="","",G1599/12)</x:f>
        <x:v>8.416666666666666</x:v>
      </x:c>
      <x:c r="I1599" s="10" t="n">
        <x:v>6</x:v>
      </x:c>
      <x:c r="J1599" s="10" t="n">
        <x:f>IF(H1599="","",I1599-H1599)</x:f>
        <x:v>-2.416666666666666</x:v>
      </x:c>
      <x:c r="K1599" s="11" t="n">
        <x:f>IF(H1599&gt;0,I1599/H1599,"")</x:f>
        <x:v>0.712871287128713</x:v>
      </x:c>
      <x:c r="L1599" s="12" t="n">
        <x:v>4001.03</x:v>
      </x:c>
      <x:c r="M1599" s="12" t="n">
        <x:v>2852.22</x:v>
      </x:c>
      <x:c r="N1599" s="12" t="n">
        <x:f>M1599-L1599</x:f>
        <x:v>-1148.8100000000004</x:v>
      </x:c>
      <x:c r="O1599" s="3" t="str">
        <x:v>Anexo IX</x:v>
      </x:c>
    </x:row>
    <x:row r="1600" ht="34" customHeight="1">
      <x:c r="A1600" s="3" t="str">
        <x:v>Agosto</x:v>
      </x:c>
      <x:c r="B1600" s="3" t="str">
        <x:v>O&amp;M</x:v>
      </x:c>
      <x:c r="C1600" s="3" t="str">
        <x:v>PRODUÇÃO</x:v>
      </x:c>
      <x:c r="D1600" s="3" t="str">
        <x:v>5021200049</x:v>
      </x:c>
      <x:c r="E1600" s="9" t="str">
        <x:v>RET ISOLAD DISCO/ANCORAGEM LM</x:v>
      </x:c>
      <x:c r="F1600" s="3" t="str">
        <x:v>CONJUNTO</x:v>
      </x:c>
      <x:c r="G1600" s="10" t="n">
        <x:v>228</x:v>
      </x:c>
      <x:c r="H1600" s="10" t="n">
        <x:f>IF(G1600="","",G1600/12)</x:f>
        <x:v>19</x:v>
      </x:c>
      <x:c r="I1600" s="10" t="n">
        <x:v>4</x:v>
      </x:c>
      <x:c r="J1600" s="10" t="n">
        <x:f>IF(H1600="","",I1600-H1600)</x:f>
        <x:v>-15</x:v>
      </x:c>
      <x:c r="K1600" s="11" t="n">
        <x:f>IF(H1600&gt;0,I1600/H1600,"")</x:f>
        <x:v>0.21052631578947367</x:v>
      </x:c>
      <x:c r="L1600" s="12" t="n">
        <x:v>3978.6</x:v>
      </x:c>
      <x:c r="M1600" s="12" t="n">
        <x:v>837.6</x:v>
      </x:c>
      <x:c r="N1600" s="12" t="n">
        <x:f>M1600-L1600</x:f>
        <x:v>-3141</x:v>
      </x:c>
      <x:c r="O1600" s="3" t="str">
        <x:v>Anexo IX</x:v>
      </x:c>
    </x:row>
    <x:row r="1601" ht="34" customHeight="1">
      <x:c r="A1601" s="3" t="str">
        <x:v>Agosto</x:v>
      </x:c>
      <x:c r="B1601" s="3" t="str">
        <x:v>O&amp;M</x:v>
      </x:c>
      <x:c r="C1601" s="3" t="str">
        <x:v>PRODUÇÃO</x:v>
      </x:c>
      <x:c r="D1601" s="3" t="str">
        <x:v>5031200322</x:v>
      </x:c>
      <x:c r="E1601" s="9" t="str">
        <x:v>INST ESTR PRI 1F ANC/AMA SP S/CRUZ LV</x:v>
      </x:c>
      <x:c r="F1601" s="3" t="str">
        <x:v>UNIDADE</x:v>
      </x:c>
      <x:c r="G1601" s="10" t="n">
        <x:v>185.58666666666667</x:v>
      </x:c>
      <x:c r="H1601" s="10" t="n">
        <x:f>IF(G1601="","",G1601/12)</x:f>
        <x:v>15.465555555555556</x:v>
      </x:c>
      <x:c r="I1601" s="10" t="n">
        <x:v>4</x:v>
      </x:c>
      <x:c r="J1601" s="10" t="n">
        <x:f>IF(H1601="","",I1601-H1601)</x:f>
        <x:v>-11.465555555555556</x:v>
      </x:c>
      <x:c r="K1601" s="11" t="n">
        <x:f>IF(H1601&gt;0,I1601/H1601,"")</x:f>
        <x:v>0.2586392700625045</x:v>
      </x:c>
      <x:c r="L1601" s="12" t="n">
        <x:v>3826.49</x:v>
      </x:c>
      <x:c r="M1601" s="12" t="n">
        <x:v>989.68</x:v>
      </x:c>
      <x:c r="N1601" s="12" t="n">
        <x:f>M1601-L1601</x:f>
        <x:v>-2836.81</x:v>
      </x:c>
      <x:c r="O1601" s="3" t="str">
        <x:v>Anexo IX</x:v>
      </x:c>
    </x:row>
    <x:row r="1602" ht="34" customHeight="1">
      <x:c r="A1602" s="3" t="str">
        <x:v>Agosto</x:v>
      </x:c>
      <x:c r="B1602" s="3" t="str">
        <x:v>O&amp;M</x:v>
      </x:c>
      <x:c r="C1602" s="3" t="str">
        <x:v>PRODUÇÃO</x:v>
      </x:c>
      <x:c r="D1602" s="3" t="str">
        <x:v>5031300113</x:v>
      </x:c>
      <x:c r="E1602" s="9" t="str">
        <x:v>RET ISOLAD DISCO/ANCORAGEM LV</x:v>
      </x:c>
      <x:c r="F1602" s="3" t="str">
        <x:v>CONJUNTO</x:v>
      </x:c>
      <x:c r="G1602" s="10" t="n">
        <x:v>177.78666666666666</x:v>
      </x:c>
      <x:c r="H1602" s="10" t="n">
        <x:f>IF(G1602="","",G1602/12)</x:f>
        <x:v>14.815555555555555</x:v>
      </x:c>
      <x:c r="I1602" s="10" t="n">
        <x:v>2</x:v>
      </x:c>
      <x:c r="J1602" s="10" t="n">
        <x:f>IF(H1602="","",I1602-H1602)</x:f>
        <x:v>-12.815555555555555</x:v>
      </x:c>
      <x:c r="K1602" s="11" t="n">
        <x:f>IF(H1602&gt;0,I1602/H1602,"")</x:f>
        <x:v>0.13499325033748313</x:v>
      </x:c>
      <x:c r="L1602" s="12" t="n">
        <x:v>3771.3</x:v>
      </x:c>
      <x:c r="M1602" s="12" t="n">
        <x:v>509.1</x:v>
      </x:c>
      <x:c r="N1602" s="12" t="n">
        <x:f>M1602-L1602</x:f>
        <x:v>-3262.2000000000003</x:v>
      </x:c>
      <x:c r="O1602" s="3" t="str">
        <x:v>Anexo IX</x:v>
      </x:c>
    </x:row>
    <x:row r="1603" ht="34" customHeight="1">
      <x:c r="A1603" s="3" t="str">
        <x:v>Agosto</x:v>
      </x:c>
      <x:c r="B1603" s="3" t="str">
        <x:v>O&amp;M</x:v>
      </x:c>
      <x:c r="C1603" s="3" t="str">
        <x:v>PRODUÇÃO</x:v>
      </x:c>
      <x:c r="D1603" s="3" t="str">
        <x:v>5025300384</x:v>
      </x:c>
      <x:c r="E1603" s="9" t="str">
        <x:v>RET ESPACADOR/AFASTADOR REDE PRI/SEC LM</x:v>
      </x:c>
      <x:c r="F1603" s="3" t="str">
        <x:v>CONJUNTO</x:v>
      </x:c>
      <x:c r="G1603" s="10" t="n">
        <x:v>246.66666666666669</x:v>
      </x:c>
      <x:c r="H1603" s="10" t="n">
        <x:f>IF(G1603="","",G1603/12)</x:f>
        <x:v>20.555555555555557</x:v>
      </x:c>
      <x:c r="I1603" s="10" t="n">
        <x:v>2</x:v>
      </x:c>
      <x:c r="J1603" s="10" t="n">
        <x:f>IF(H1603="","",I1603-H1603)</x:f>
        <x:v>-18.555555555555557</x:v>
      </x:c>
      <x:c r="K1603" s="11" t="n">
        <x:f>IF(H1603&gt;0,I1603/H1603,"")</x:f>
        <x:v>0.09729729729729729</x:v>
      </x:c>
      <x:c r="L1603" s="12" t="n">
        <x:v>3242.43</x:v>
      </x:c>
      <x:c r="M1603" s="12" t="n">
        <x:v>315.48</x:v>
      </x:c>
      <x:c r="N1603" s="12" t="n">
        <x:f>M1603-L1603</x:f>
        <x:v>-2926.95</x:v>
      </x:c>
      <x:c r="O1603" s="3" t="str">
        <x:v>Anexo IX</x:v>
      </x:c>
    </x:row>
    <x:row r="1604" ht="34" customHeight="1">
      <x:c r="A1604" s="3" t="str">
        <x:v>Agosto</x:v>
      </x:c>
      <x:c r="B1604" s="3" t="str">
        <x:v>O&amp;M</x:v>
      </x:c>
      <x:c r="C1604" s="3" t="str">
        <x:v>PRODUÇÃO</x:v>
      </x:c>
      <x:c r="D1604" s="3" t="str">
        <x:v>5025300166</x:v>
      </x:c>
      <x:c r="E1604" s="9" t="str">
        <x:v>INST CHAVE FUSIVEL RELIG LM</x:v>
      </x:c>
      <x:c r="F1604" s="3" t="str">
        <x:v>UNIDADE</x:v>
      </x:c>
      <x:c r="G1604" s="10" t="n">
        <x:v>50</x:v>
      </x:c>
      <x:c r="H1604" s="10" t="n">
        <x:f>IF(G1604="","",G1604/12)</x:f>
        <x:v>4.166666666666667</x:v>
      </x:c>
      <x:c r="I1604" s="10" t="n">
        <x:v>0</x:v>
      </x:c>
      <x:c r="J1604" s="10" t="n">
        <x:f>IF(H1604="","",I1604-H1604)</x:f>
        <x:v>-4.166666666666667</x:v>
      </x:c>
      <x:c r="K1604" s="11" t="n">
        <x:f>IF(H1604&gt;0,I1604/H1604,"")</x:f>
        <x:v>0</x:v>
      </x:c>
      <x:c r="L1604" s="12" t="n">
        <x:v>3211.75</x:v>
      </x:c>
      <x:c r="M1604" s="12" t="n">
        <x:v>0</x:v>
      </x:c>
      <x:c r="N1604" s="12" t="n">
        <x:f>M1604-L1604</x:f>
        <x:v>-3211.75</x:v>
      </x:c>
      <x:c r="O1604" s="3" t="str">
        <x:v>Anexo IX</x:v>
      </x:c>
    </x:row>
    <x:row r="1605" ht="34" customHeight="1">
      <x:c r="A1605" s="3" t="str">
        <x:v>Agosto</x:v>
      </x:c>
      <x:c r="B1605" s="3" t="str">
        <x:v>O&amp;M</x:v>
      </x:c>
      <x:c r="C1605" s="3" t="str">
        <x:v>PRODUÇÃO</x:v>
      </x:c>
      <x:c r="D1605" s="3" t="str">
        <x:v>5022000249</x:v>
      </x:c>
      <x:c r="E1605" s="9" t="str">
        <x:v>INST AMARRACAO COND NU/MULTIP/PROTEG LM</x:v>
      </x:c>
      <x:c r="F1605" s="3" t="str">
        <x:v>UNIDADE</x:v>
      </x:c>
      <x:c r="G1605" s="10" t="n">
        <x:v>156.79193036884487</x:v>
      </x:c>
      <x:c r="H1605" s="10" t="n">
        <x:f>IF(G1605="","",G1605/12)</x:f>
        <x:v>13.06599419740374</x:v>
      </x:c>
      <x:c r="I1605" s="10" t="n">
        <x:v>24</x:v>
      </x:c>
      <x:c r="J1605" s="10" t="n">
        <x:f>IF(H1605="","",I1605-H1605)</x:f>
        <x:v>10.93400580259626</x:v>
      </x:c>
      <x:c r="K1605" s="11" t="n">
        <x:f>IF(H1605&gt;0,I1605/H1605,"")</x:f>
        <x:v>1.8368292253465786</x:v>
      </x:c>
      <x:c r="L1605" s="12" t="n">
        <x:v>3182.48</x:v>
      </x:c>
      <x:c r="M1605" s="12" t="n">
        <x:v>5845.68</x:v>
      </x:c>
      <x:c r="N1605" s="12" t="n">
        <x:f>M1605-L1605</x:f>
        <x:v>2663.2000000000003</x:v>
      </x:c>
      <x:c r="O1605" s="3" t="str">
        <x:v>Anexo IX</x:v>
      </x:c>
    </x:row>
    <x:row r="1606" ht="34" customHeight="1">
      <x:c r="A1606" s="3" t="str">
        <x:v>Agosto</x:v>
      </x:c>
      <x:c r="B1606" s="3" t="str">
        <x:v>O&amp;M</x:v>
      </x:c>
      <x:c r="C1606" s="3" t="str">
        <x:v>PRODUÇÃO</x:v>
      </x:c>
      <x:c r="D1606" s="3" t="str">
        <x:v>5022000257</x:v>
      </x:c>
      <x:c r="E1606" s="9" t="str">
        <x:v>INST ESTRIBO OU GRAMPO LINHA VIVA RD LM</x:v>
      </x:c>
      <x:c r="F1606" s="3" t="str">
        <x:v>UNIDADE</x:v>
      </x:c>
      <x:c r="G1606" s="10" t="n">
        <x:v>194.14734568697912</x:v>
      </x:c>
      <x:c r="H1606" s="10" t="n">
        <x:f>IF(G1606="","",G1606/12)</x:f>
        <x:v>16.178945473914926</x:v>
      </x:c>
      <x:c r="I1606" s="10" t="n">
        <x:v>71</x:v>
      </x:c>
      <x:c r="J1606" s="10" t="n">
        <x:f>IF(H1606="","",I1606-H1606)</x:f>
        <x:v>54.82105452608508</x:v>
      </x:c>
      <x:c r="K1606" s="11" t="n">
        <x:f>IF(H1606&gt;0,I1606/H1606,"")</x:f>
        <x:v>4.388419511918886</x:v>
      </x:c>
      <x:c r="L1606" s="12" t="n">
        <x:v>3030.48</x:v>
      </x:c>
      <x:c r="M1606" s="12" t="n">
        <x:v>13299.01</x:v>
      </x:c>
      <x:c r="N1606" s="12" t="n">
        <x:f>M1606-L1606</x:f>
        <x:v>10268.53</x:v>
      </x:c>
      <x:c r="O1606" s="3" t="str">
        <x:v>Anexo IX</x:v>
      </x:c>
    </x:row>
    <x:row r="1607" ht="34" customHeight="1">
      <x:c r="A1607" s="3" t="str">
        <x:v>Agosto</x:v>
      </x:c>
      <x:c r="B1607" s="3" t="str">
        <x:v>O&amp;M</x:v>
      </x:c>
      <x:c r="C1607" s="3" t="str">
        <x:v>PRODUÇÃO</x:v>
      </x:c>
      <x:c r="D1607" s="3" t="str">
        <x:v>5400099189</x:v>
      </x:c>
      <x:c r="E1607" s="9" t="str">
        <x:v>RET HASTE PARA-RAIOS LM</x:v>
      </x:c>
      <x:c r="F1607" s="3" t="str">
        <x:v>UNIDADE</x:v>
      </x:c>
      <x:c r="G1607" s="10" t="n">
        <x:v>227.32003270696814</x:v>
      </x:c>
      <x:c r="H1607" s="10" t="n">
        <x:f>IF(G1607="","",G1607/12)</x:f>
        <x:v>18.94333605891401</x:v>
      </x:c>
      <x:c r="I1607" s="10" t="n">
        <x:v>32</x:v>
      </x:c>
      <x:c r="J1607" s="10" t="n">
        <x:f>IF(H1607="","",I1607-H1607)</x:f>
        <x:v>13.05666394108599</x:v>
      </x:c>
      <x:c r="K1607" s="11" t="n">
        <x:f>IF(H1607&gt;0,I1607/H1607,"")</x:f>
        <x:v>1.6892483932333568</x:v>
      </x:c>
      <x:c r="L1607" s="12" t="n">
        <x:v>2963.12</x:v>
      </x:c>
      <x:c r="M1607" s="12" t="n">
        <x:v>5005.44</x:v>
      </x:c>
      <x:c r="N1607" s="12" t="n">
        <x:f>M1607-L1607</x:f>
        <x:v>2042.3199999999997</x:v>
      </x:c>
      <x:c r="O1607" s="3" t="str">
        <x:v>Anexo IX</x:v>
      </x:c>
    </x:row>
    <x:row r="1608" ht="34" customHeight="1">
      <x:c r="A1608" s="3" t="str">
        <x:v>Agosto</x:v>
      </x:c>
      <x:c r="B1608" s="3" t="str">
        <x:v>O&amp;M</x:v>
      </x:c>
      <x:c r="C1608" s="3" t="str">
        <x:v>PRODUÇÃO</x:v>
      </x:c>
      <x:c r="D1608" s="3" t="str">
        <x:v>5021000153</x:v>
      </x:c>
      <x:c r="E1608" s="9" t="str">
        <x:v>INST ESTR PRI 2/3F ANC/AMA CRUZ DP HT LM</x:v>
      </x:c>
      <x:c r="F1608" s="3" t="str">
        <x:v>CONJUNTO</x:v>
      </x:c>
      <x:c r="G1608" s="10" t="n">
        <x:v>21.333333333333332</x:v>
      </x:c>
      <x:c r="H1608" s="10" t="n">
        <x:f>IF(G1608="","",G1608/12)</x:f>
        <x:v>1.7777777777777777</x:v>
      </x:c>
      <x:c r="I1608" s="10" t="n">
        <x:v>0</x:v>
      </x:c>
      <x:c r="J1608" s="10" t="n">
        <x:f>IF(H1608="","",I1608-H1608)</x:f>
        <x:v>-1.7777777777777777</x:v>
      </x:c>
      <x:c r="K1608" s="11" t="n">
        <x:f>IF(H1608&gt;0,I1608/H1608,"")</x:f>
        <x:v>0</x:v>
      </x:c>
      <x:c r="L1608" s="12" t="n">
        <x:v>2925.53</x:v>
      </x:c>
      <x:c r="M1608" s="12" t="n">
        <x:v>0</x:v>
      </x:c>
      <x:c r="N1608" s="12" t="n">
        <x:f>M1608-L1608</x:f>
        <x:v>-2925.53</x:v>
      </x:c>
      <x:c r="O1608" s="3" t="str">
        <x:v>Anexo IX</x:v>
      </x:c>
    </x:row>
    <x:row r="1609" ht="34" customHeight="1">
      <x:c r="A1609" s="3" t="str">
        <x:v>Agosto</x:v>
      </x:c>
      <x:c r="B1609" s="3" t="str">
        <x:v>O&amp;M</x:v>
      </x:c>
      <x:c r="C1609" s="3" t="str">
        <x:v>PRODUÇÃO</x:v>
      </x:c>
      <x:c r="D1609" s="3" t="str">
        <x:v>5022000262</x:v>
      </x:c>
      <x:c r="E1609" s="9" t="str">
        <x:v>INST COND 2PLEX BT 1X10(10)-1X35(35) LM</x:v>
      </x:c>
      <x:c r="F1609" s="3" t="str">
        <x:v>METRO</x:v>
      </x:c>
      <x:c r="G1609" s="10" t="n">
        <x:v>2502.6666666666665</x:v>
      </x:c>
      <x:c r="H1609" s="10" t="n">
        <x:f>IF(G1609="","",G1609/12)</x:f>
        <x:v>208.55555555555554</x:v>
      </x:c>
      <x:c r="I1609" s="10" t="n">
        <x:v>1105</x:v>
      </x:c>
      <x:c r="J1609" s="10" t="n">
        <x:f>IF(H1609="","",I1609-H1609)</x:f>
        <x:v>896.4444444444445</x:v>
      </x:c>
      <x:c r="K1609" s="11" t="n">
        <x:f>IF(H1609&gt;0,I1609/H1609,"")</x:f>
        <x:v>5.298348428343101</x:v>
      </x:c>
      <x:c r="L1609" s="12" t="n">
        <x:v>2769.62</x:v>
      </x:c>
      <x:c r="M1609" s="12" t="n">
        <x:v>14674.4</x:v>
      </x:c>
      <x:c r="N1609" s="12" t="n">
        <x:f>M1609-L1609</x:f>
        <x:v>11904.779999999999</x:v>
      </x:c>
      <x:c r="O1609" s="3" t="str">
        <x:v>Anexo IX</x:v>
      </x:c>
    </x:row>
    <x:row r="1610" ht="34" customHeight="1">
      <x:c r="A1610" s="3" t="str">
        <x:v>Agosto</x:v>
      </x:c>
      <x:c r="B1610" s="3" t="str">
        <x:v>O&amp;M</x:v>
      </x:c>
      <x:c r="C1610" s="3" t="str">
        <x:v>PRODUÇÃO</x:v>
      </x:c>
      <x:c r="D1610" s="3" t="str">
        <x:v>5021000157</x:v>
      </x:c>
      <x:c r="E1610" s="9" t="str">
        <x:v>NIVELAR CRUZETA LM</x:v>
      </x:c>
      <x:c r="F1610" s="3" t="str">
        <x:v>CONJUNTO</x:v>
      </x:c>
      <x:c r="G1610" s="10" t="n">
        <x:v>64.76470446987071</x:v>
      </x:c>
      <x:c r="H1610" s="10" t="n">
        <x:f>IF(G1610="","",G1610/12)</x:f>
        <x:v>5.397058705822559</x:v>
      </x:c>
      <x:c r="I1610" s="10" t="n">
        <x:v>0</x:v>
      </x:c>
      <x:c r="J1610" s="10" t="n">
        <x:f>IF(H1610="","",I1610-H1610)</x:f>
        <x:v>-5.397058705822559</x:v>
      </x:c>
      <x:c r="K1610" s="11" t="n">
        <x:f>IF(H1610&gt;0,I1610/H1610,"")</x:f>
        <x:v>0</x:v>
      </x:c>
      <x:c r="L1610" s="12" t="n">
        <x:v>2768.21</x:v>
      </x:c>
      <x:c r="M1610" s="12" t="n">
        <x:v>0</x:v>
      </x:c>
      <x:c r="N1610" s="12" t="n">
        <x:f>M1610-L1610</x:f>
        <x:v>-2768.21</x:v>
      </x:c>
      <x:c r="O1610" s="3" t="str">
        <x:v>Anexo IX</x:v>
      </x:c>
    </x:row>
    <x:row r="1611" ht="34" customHeight="1">
      <x:c r="A1611" s="3" t="str">
        <x:v>Agosto</x:v>
      </x:c>
      <x:c r="B1611" s="3" t="str">
        <x:v>O&amp;M</x:v>
      </x:c>
      <x:c r="C1611" s="3" t="str">
        <x:v>PRODUÇÃO</x:v>
      </x:c>
      <x:c r="D1611" s="3" t="str">
        <x:v>5031200363</x:v>
      </x:c>
      <x:c r="E1611" s="9" t="str">
        <x:v>INST ESTR CP RELIG DIST 1F BASE C 1F LV</x:v>
      </x:c>
      <x:c r="F1611" s="3" t="str">
        <x:v>CONJUNTO</x:v>
      </x:c>
      <x:c r="G1611" s="10" t="n">
        <x:v>23.4</x:v>
      </x:c>
      <x:c r="H1611" s="10" t="n">
        <x:f>IF(G1611="","",G1611/12)</x:f>
        <x:v>1.95</x:v>
      </x:c>
      <x:c r="I1611" s="10" t="n">
        <x:v>0</x:v>
      </x:c>
      <x:c r="J1611" s="10" t="n">
        <x:f>IF(H1611="","",I1611-H1611)</x:f>
        <x:v>-1.95</x:v>
      </x:c>
      <x:c r="K1611" s="11" t="n">
        <x:f>IF(H1611&gt;0,I1611/H1611,"")</x:f>
        <x:v>0</x:v>
      </x:c>
      <x:c r="L1611" s="12" t="n">
        <x:v>2728.71</x:v>
      </x:c>
      <x:c r="M1611" s="12" t="n">
        <x:v>0</x:v>
      </x:c>
      <x:c r="N1611" s="12" t="n">
        <x:f>M1611-L1611</x:f>
        <x:v>-2728.71</x:v>
      </x:c>
      <x:c r="O1611" s="3" t="str">
        <x:v>Anexo IX</x:v>
      </x:c>
    </x:row>
    <x:row r="1612" ht="34" customHeight="1">
      <x:c r="A1612" s="3" t="str">
        <x:v>Agosto</x:v>
      </x:c>
      <x:c r="B1612" s="3" t="str">
        <x:v>O&amp;M</x:v>
      </x:c>
      <x:c r="C1612" s="3" t="str">
        <x:v>PRODUÇÃO</x:v>
      </x:c>
      <x:c r="D1612" s="3" t="str">
        <x:v>5031200324</x:v>
      </x:c>
      <x:c r="E1612" s="9" t="str">
        <x:v>INST ESTR PRI 1F ANC/AMA DP S/CRUZ LV</x:v>
      </x:c>
      <x:c r="F1612" s="3" t="str">
        <x:v>UNIDADE</x:v>
      </x:c>
      <x:c r="G1612" s="10" t="n">
        <x:v>65.33333333333334</x:v>
      </x:c>
      <x:c r="H1612" s="10" t="n">
        <x:f>IF(G1612="","",G1612/12)</x:f>
        <x:v>5.4444444444444455</x:v>
      </x:c>
      <x:c r="I1612" s="10" t="n">
        <x:v>0</x:v>
      </x:c>
      <x:c r="J1612" s="10" t="n">
        <x:f>IF(H1612="","",I1612-H1612)</x:f>
        <x:v>-5.4444444444444455</x:v>
      </x:c>
      <x:c r="K1612" s="11" t="n">
        <x:f>IF(H1612&gt;0,I1612/H1612,"")</x:f>
        <x:v>0</x:v>
      </x:c>
      <x:c r="L1612" s="12" t="n">
        <x:v>2726.25</x:v>
      </x:c>
      <x:c r="M1612" s="12" t="n">
        <x:v>0</x:v>
      </x:c>
      <x:c r="N1612" s="12" t="n">
        <x:f>M1612-L1612</x:f>
        <x:v>-2726.25</x:v>
      </x:c>
      <x:c r="O1612" s="3" t="str">
        <x:v>Anexo IX</x:v>
      </x:c>
    </x:row>
    <x:row r="1613" ht="34" customHeight="1">
      <x:c r="A1613" s="3" t="str">
        <x:v>Agosto</x:v>
      </x:c>
      <x:c r="B1613" s="3" t="str">
        <x:v>O&amp;M</x:v>
      </x:c>
      <x:c r="C1613" s="3" t="str">
        <x:v>PRODUÇÃO</x:v>
      </x:c>
      <x:c r="D1613" s="3" t="str">
        <x:v>5025300125</x:v>
      </x:c>
      <x:c r="E1613" s="9" t="str">
        <x:v>RET REGULADOR TENSAO 3F POSTE/PLATAF LM</x:v>
      </x:c>
      <x:c r="F1613" s="3" t="str">
        <x:v>UNIDADE</x:v>
      </x:c>
      <x:c r="G1613" s="10" t="n">
        <x:v>25</x:v>
      </x:c>
      <x:c r="H1613" s="10" t="n">
        <x:f>IF(G1613="","",G1613/12)</x:f>
        <x:v>2.0833333333333335</x:v>
      </x:c>
      <x:c r="I1613" s="10" t="n">
        <x:v>1</x:v>
      </x:c>
      <x:c r="J1613" s="10" t="n">
        <x:f>IF(H1613="","",I1613-H1613)</x:f>
        <x:v>-1.0833333333333335</x:v>
      </x:c>
      <x:c r="K1613" s="11" t="n">
        <x:f>IF(H1613&gt;0,I1613/H1613,"")</x:f>
        <x:v>0.48</x:v>
      </x:c>
      <x:c r="L1613" s="12" t="n">
        <x:v>2692.79</x:v>
      </x:c>
      <x:c r="M1613" s="12" t="n">
        <x:v>1292.54</x:v>
      </x:c>
      <x:c r="N1613" s="12" t="n">
        <x:f>M1613-L1613</x:f>
        <x:v>-1400.25</x:v>
      </x:c>
      <x:c r="O1613" s="3" t="str">
        <x:v>Anexo IX</x:v>
      </x:c>
    </x:row>
    <x:row r="1614" ht="34" customHeight="1">
      <x:c r="A1614" s="3" t="str">
        <x:v>Agosto</x:v>
      </x:c>
      <x:c r="B1614" s="3" t="str">
        <x:v>O&amp;M</x:v>
      </x:c>
      <x:c r="C1614" s="3" t="str">
        <x:v>PRODUÇÃO</x:v>
      </x:c>
      <x:c r="D1614" s="3" t="str">
        <x:v>5025300164</x:v>
      </x:c>
      <x:c r="E1614" s="9" t="str">
        <x:v>INST ESTR CP PARA-RAIOS MT LM</x:v>
      </x:c>
      <x:c r="F1614" s="3" t="str">
        <x:v>CONJUNTO</x:v>
      </x:c>
      <x:c r="G1614" s="10" t="n">
        <x:v>33.33781414522558</x:v>
      </x:c>
      <x:c r="H1614" s="10" t="n">
        <x:f>IF(G1614="","",G1614/12)</x:f>
        <x:v>2.7781511787687982</x:v>
      </x:c>
      <x:c r="I1614" s="10" t="n">
        <x:v>10</x:v>
      </x:c>
      <x:c r="J1614" s="10" t="n">
        <x:f>IF(H1614="","",I1614-H1614)</x:f>
        <x:v>7.221848821231202</x:v>
      </x:c>
      <x:c r="K1614" s="11" t="n">
        <x:f>IF(H1614&gt;0,I1614/H1614,"")</x:f>
        <x:v>3.599516137358562</x:v>
      </x:c>
      <x:c r="L1614" s="12" t="n">
        <x:v>2649.77</x:v>
      </x:c>
      <x:c r="M1614" s="12" t="n">
        <x:v>9537.9</x:v>
      </x:c>
      <x:c r="N1614" s="12" t="n">
        <x:f>M1614-L1614</x:f>
        <x:v>6888.129999999999</x:v>
      </x:c>
      <x:c r="O1614" s="3" t="str">
        <x:v>Anexo IX</x:v>
      </x:c>
    </x:row>
    <x:row r="1615" ht="34" customHeight="1">
      <x:c r="A1615" s="3" t="str">
        <x:v>Agosto</x:v>
      </x:c>
      <x:c r="B1615" s="3" t="str">
        <x:v>O&amp;M</x:v>
      </x:c>
      <x:c r="C1615" s="3" t="str">
        <x:v>PRODUÇÃO</x:v>
      </x:c>
      <x:c r="D1615" s="3" t="str">
        <x:v>5035000067</x:v>
      </x:c>
      <x:c r="E1615" s="9" t="str">
        <x:v>PODA PALMEIRA&gt;6&lt;12M RED MT LAT 1ML PO LV</x:v>
      </x:c>
      <x:c r="F1615" s="3" t="str">
        <x:v>UNIDADE</x:v>
      </x:c>
      <x:c r="G1615" s="10" t="n">
        <x:v>296.327378609487</x:v>
      </x:c>
      <x:c r="H1615" s="10" t="n">
        <x:f>IF(G1615="","",G1615/12)</x:f>
        <x:v>24.69394821745725</x:v>
      </x:c>
      <x:c r="I1615" s="10" t="n">
        <x:v>4</x:v>
      </x:c>
      <x:c r="J1615" s="10" t="n">
        <x:f>IF(H1615="","",I1615-H1615)</x:f>
        <x:v>-20.69394821745725</x:v>
      </x:c>
      <x:c r="K1615" s="11" t="n">
        <x:f>IF(H1615&gt;0,I1615/H1615,"")</x:f>
        <x:v>0.161983007527821</x:v>
      </x:c>
      <x:c r="L1615" s="12" t="n">
        <x:v>2413.09</x:v>
      </x:c>
      <x:c r="M1615" s="12" t="n">
        <x:v>390.88</x:v>
      </x:c>
      <x:c r="N1615" s="12" t="n">
        <x:f>M1615-L1615</x:f>
        <x:v>-2022.21</x:v>
      </x:c>
      <x:c r="O1615" s="3" t="str">
        <x:v>Anexo IX</x:v>
      </x:c>
    </x:row>
    <x:row r="1616" ht="34" customHeight="1">
      <x:c r="A1616" s="3" t="str">
        <x:v>Agosto</x:v>
      </x:c>
      <x:c r="B1616" s="3" t="str">
        <x:v>O&amp;M</x:v>
      </x:c>
      <x:c r="C1616" s="3" t="str">
        <x:v>PRODUÇÃO</x:v>
      </x:c>
      <x:c r="D1616" s="3" t="str">
        <x:v>5025300226</x:v>
      </x:c>
      <x:c r="E1616" s="9" t="str">
        <x:v>RET RELIGADOR DIST 1F BASE C LM</x:v>
      </x:c>
      <x:c r="F1616" s="3" t="str">
        <x:v>UNIDADE</x:v>
      </x:c>
      <x:c r="G1616" s="10" t="n">
        <x:v>62.66666666666667</x:v>
      </x:c>
      <x:c r="H1616" s="10" t="n">
        <x:f>IF(G1616="","",G1616/12)</x:f>
        <x:v>5.222222222222222</x:v>
      </x:c>
      <x:c r="I1616" s="10" t="n">
        <x:v>0</x:v>
      </x:c>
      <x:c r="J1616" s="10" t="n">
        <x:f>IF(H1616="","",I1616-H1616)</x:f>
        <x:v>-5.222222222222222</x:v>
      </x:c>
      <x:c r="K1616" s="11" t="n">
        <x:f>IF(H1616&gt;0,I1616/H1616,"")</x:f>
        <x:v>0</x:v>
      </x:c>
      <x:c r="L1616" s="12" t="n">
        <x:v>2290.68</x:v>
      </x:c>
      <x:c r="M1616" s="12" t="n">
        <x:v>0</x:v>
      </x:c>
      <x:c r="N1616" s="12" t="n">
        <x:f>M1616-L1616</x:f>
        <x:v>-2290.68</x:v>
      </x:c>
      <x:c r="O1616" s="3" t="str">
        <x:v>Anexo IX</x:v>
      </x:c>
    </x:row>
    <x:row r="1617" ht="34" customHeight="1">
      <x:c r="A1617" s="3" t="str">
        <x:v>Agosto</x:v>
      </x:c>
      <x:c r="B1617" s="3" t="str">
        <x:v>O&amp;M</x:v>
      </x:c>
      <x:c r="C1617" s="3" t="str">
        <x:v>PRODUÇÃO</x:v>
      </x:c>
      <x:c r="D1617" s="3" t="str">
        <x:v>5031200321</x:v>
      </x:c>
      <x:c r="E1617" s="9" t="str">
        <x:v>RET ESTR PRI 1F SUSP/PAS DP S/CRUZ LV</x:v>
      </x:c>
      <x:c r="F1617" s="3" t="str">
        <x:v>UNIDADE</x:v>
      </x:c>
      <x:c r="G1617" s="10" t="n">
        <x:v>158.01333333333335</x:v>
      </x:c>
      <x:c r="H1617" s="10" t="n">
        <x:f>IF(G1617="","",G1617/12)</x:f>
        <x:v>13.16777777777778</x:v>
      </x:c>
      <x:c r="I1617" s="10" t="n">
        <x:v>0</x:v>
      </x:c>
      <x:c r="J1617" s="10" t="n">
        <x:f>IF(H1617="","",I1617-H1617)</x:f>
        <x:v>-13.16777777777778</x:v>
      </x:c>
      <x:c r="K1617" s="11" t="n">
        <x:f>IF(H1617&gt;0,I1617/H1617,"")</x:f>
        <x:v>0</x:v>
      </x:c>
      <x:c r="L1617" s="12" t="n">
        <x:v>2255.38</x:v>
      </x:c>
      <x:c r="M1617" s="12" t="n">
        <x:v>0</x:v>
      </x:c>
      <x:c r="N1617" s="12" t="n">
        <x:f>M1617-L1617</x:f>
        <x:v>-2255.38</x:v>
      </x:c>
      <x:c r="O1617" s="3" t="str">
        <x:v>Anexo IX</x:v>
      </x:c>
    </x:row>
    <x:row r="1618" ht="34" customHeight="1">
      <x:c r="A1618" s="3" t="str">
        <x:v>Agosto</x:v>
      </x:c>
      <x:c r="B1618" s="3" t="str">
        <x:v>O&amp;M</x:v>
      </x:c>
      <x:c r="C1618" s="3" t="str">
        <x:v>PRODUÇÃO</x:v>
      </x:c>
      <x:c r="D1618" s="3" t="str">
        <x:v>5025300399</x:v>
      </x:c>
      <x:c r="E1618" s="9" t="str">
        <x:v>RET ESPACADOR LOSANGULAR RDC LM</x:v>
      </x:c>
      <x:c r="F1618" s="3" t="str">
        <x:v>CONJUNTO</x:v>
      </x:c>
      <x:c r="G1618" s="10" t="n">
        <x:v>161.33333333333334</x:v>
      </x:c>
      <x:c r="H1618" s="10" t="n">
        <x:f>IF(G1618="","",G1618/12)</x:f>
        <x:v>13.444444444444445</x:v>
      </x:c>
      <x:c r="I1618" s="10" t="n">
        <x:v>0</x:v>
      </x:c>
      <x:c r="J1618" s="10" t="n">
        <x:f>IF(H1618="","",I1618-H1618)</x:f>
        <x:v>-13.444444444444445</x:v>
      </x:c>
      <x:c r="K1618" s="11" t="n">
        <x:f>IF(H1618&gt;0,I1618/H1618,"")</x:f>
        <x:v>0</x:v>
      </x:c>
      <x:c r="L1618" s="12" t="n">
        <x:v>2120.73</x:v>
      </x:c>
      <x:c r="M1618" s="12" t="n">
        <x:v>0</x:v>
      </x:c>
      <x:c r="N1618" s="12" t="n">
        <x:f>M1618-L1618</x:f>
        <x:v>-2120.73</x:v>
      </x:c>
      <x:c r="O1618" s="3" t="str">
        <x:v>Anexo IX</x:v>
      </x:c>
    </x:row>
    <x:row r="1619" ht="34" customHeight="1">
      <x:c r="A1619" s="3" t="str">
        <x:v>Agosto</x:v>
      </x:c>
      <x:c r="B1619" s="3" t="str">
        <x:v>O&amp;M</x:v>
      </x:c>
      <x:c r="C1619" s="3" t="str">
        <x:v>PRODUÇÃO</x:v>
      </x:c>
      <x:c r="D1619" s="3" t="str">
        <x:v>5031200323</x:v>
      </x:c>
      <x:c r="E1619" s="9" t="str">
        <x:v>RET ESTR PRI 1F ANC/AMA SP S/CRUZ LV</x:v>
      </x:c>
      <x:c r="F1619" s="3" t="str">
        <x:v>UNIDADE</x:v>
      </x:c>
      <x:c r="G1619" s="10" t="n">
        <x:v>158.01333333333335</x:v>
      </x:c>
      <x:c r="H1619" s="10" t="n">
        <x:f>IF(G1619="","",G1619/12)</x:f>
        <x:v>13.16777777777778</x:v>
      </x:c>
      <x:c r="I1619" s="10" t="n">
        <x:v>1</x:v>
      </x:c>
      <x:c r="J1619" s="10" t="n">
        <x:f>IF(H1619="","",I1619-H1619)</x:f>
        <x:v>-12.16777777777778</x:v>
      </x:c>
      <x:c r="K1619" s="11" t="n">
        <x:f>IF(H1619&gt;0,I1619/H1619,"")</x:f>
        <x:v>0.075942958400135</x:v>
      </x:c>
      <x:c r="L1619" s="12" t="n">
        <x:v>2095.39</x:v>
      </x:c>
      <x:c r="M1619" s="12" t="n">
        <x:v>159.13</x:v>
      </x:c>
      <x:c r="N1619" s="12" t="n">
        <x:f>M1619-L1619</x:f>
        <x:v>-1936.2599999999998</x:v>
      </x:c>
      <x:c r="O1619" s="3" t="str">
        <x:v>Anexo IX</x:v>
      </x:c>
    </x:row>
    <x:row r="1620" ht="34" customHeight="1">
      <x:c r="A1620" s="3" t="str">
        <x:v>Agosto</x:v>
      </x:c>
      <x:c r="B1620" s="3" t="str">
        <x:v>O&amp;M</x:v>
      </x:c>
      <x:c r="C1620" s="3" t="str">
        <x:v>PRODUÇÃO</x:v>
      </x:c>
      <x:c r="D1620" s="3" t="str">
        <x:v>5020200036</x:v>
      </x:c>
      <x:c r="E1620" s="9" t="str">
        <x:v>INST ESTAI SUBSOLO BASE REFORCADA LM</x:v>
      </x:c>
      <x:c r="F1620" s="3" t="str">
        <x:v>CONJUNTO</x:v>
      </x:c>
      <x:c r="G1620" s="10" t="n">
        <x:v>72.00497784168064</x:v>
      </x:c>
      <x:c r="H1620" s="10" t="n">
        <x:f>IF(G1620="","",G1620/12)</x:f>
        <x:v>6.000414820140054</x:v>
      </x:c>
      <x:c r="I1620" s="10" t="n">
        <x:v>3</x:v>
      </x:c>
      <x:c r="J1620" s="10" t="n">
        <x:f>IF(H1620="","",I1620-H1620)</x:f>
        <x:v>-3.000414820140054</x:v>
      </x:c>
      <x:c r="K1620" s="11" t="n">
        <x:f>IF(H1620&gt;0,I1620/H1620,"")</x:f>
        <x:v>0.49996543404477123</x:v>
      </x:c>
      <x:c r="L1620" s="12" t="n">
        <x:v>2052.32</x:v>
      </x:c>
      <x:c r="M1620" s="12" t="n">
        <x:v>1026.09</x:v>
      </x:c>
      <x:c r="N1620" s="12" t="n">
        <x:f>M1620-L1620</x:f>
        <x:v>-1026.2300000000002</x:v>
      </x:c>
      <x:c r="O1620" s="3" t="str">
        <x:v>Anexo IX</x:v>
      </x:c>
    </x:row>
    <x:row r="1621" ht="34" customHeight="1">
      <x:c r="A1621" s="3" t="str">
        <x:v>Agosto</x:v>
      </x:c>
      <x:c r="B1621" s="3" t="str">
        <x:v>O&amp;M</x:v>
      </x:c>
      <x:c r="C1621" s="3" t="str">
        <x:v>PRODUÇÃO</x:v>
      </x:c>
      <x:c r="D1621" s="3" t="str">
        <x:v>5031200319</x:v>
      </x:c>
      <x:c r="E1621" s="9" t="str">
        <x:v>RET ESTR PRI 1F SUSP/PAS SP S/CRUZ LV</x:v>
      </x:c>
      <x:c r="F1621" s="3" t="str">
        <x:v>UNIDADE</x:v>
      </x:c>
      <x:c r="G1621" s="10" t="n">
        <x:v>202.24</x:v>
      </x:c>
      <x:c r="H1621" s="10" t="n">
        <x:f>IF(G1621="","",G1621/12)</x:f>
        <x:v>16.853333333333335</x:v>
      </x:c>
      <x:c r="I1621" s="10" t="n">
        <x:v>0</x:v>
      </x:c>
      <x:c r="J1621" s="10" t="n">
        <x:f>IF(H1621="","",I1621-H1621)</x:f>
        <x:v>-16.853333333333335</x:v>
      </x:c>
      <x:c r="K1621" s="11" t="n">
        <x:f>IF(H1621&gt;0,I1621/H1621,"")</x:f>
        <x:v>0</x:v>
      </x:c>
      <x:c r="L1621" s="12" t="n">
        <x:v>2021.05</x:v>
      </x:c>
      <x:c r="M1621" s="12" t="n">
        <x:v>0</x:v>
      </x:c>
      <x:c r="N1621" s="12" t="n">
        <x:f>M1621-L1621</x:f>
        <x:v>-2021.05</x:v>
      </x:c>
      <x:c r="O1621" s="3" t="str">
        <x:v>Anexo IX</x:v>
      </x:c>
    </x:row>
    <x:row r="1622" ht="34" customHeight="1">
      <x:c r="A1622" s="3" t="str">
        <x:v>Agosto</x:v>
      </x:c>
      <x:c r="B1622" s="3" t="str">
        <x:v>O&amp;M</x:v>
      </x:c>
      <x:c r="C1622" s="3" t="str">
        <x:v>PRODUÇÃO</x:v>
      </x:c>
      <x:c r="D1622" s="3" t="str">
        <x:v>5022000240</x:v>
      </x:c>
      <x:c r="E1622" s="9" t="str">
        <x:v>TENSIONAR COND NU COBRE &lt;= 50MM² LM</x:v>
      </x:c>
      <x:c r="F1622" s="3" t="str">
        <x:v>UNIDADE</x:v>
      </x:c>
      <x:c r="G1622" s="10" t="n">
        <x:v>110.7830251092405</x:v>
      </x:c>
      <x:c r="H1622" s="10" t="n">
        <x:f>IF(G1622="","",G1622/12)</x:f>
        <x:v>9.231918759103374</x:v>
      </x:c>
      <x:c r="I1622" s="10" t="n">
        <x:v>122</x:v>
      </x:c>
      <x:c r="J1622" s="10" t="n">
        <x:f>IF(H1622="","",I1622-H1622)</x:f>
        <x:v>112.76808124089662</x:v>
      </x:c>
      <x:c r="K1622" s="11" t="n">
        <x:f>IF(H1622&gt;0,I1622/H1622,"")</x:f>
        <x:v>13.21502097055379</x:v>
      </x:c>
      <x:c r="L1622" s="12" t="n">
        <x:v>1928.27</x:v>
      </x:c>
      <x:c r="M1622" s="12" t="n">
        <x:v>25482.14</x:v>
      </x:c>
      <x:c r="N1622" s="12" t="n">
        <x:f>M1622-L1622</x:f>
        <x:v>23553.87</x:v>
      </x:c>
      <x:c r="O1622" s="3" t="str">
        <x:v>Anexo IX</x:v>
      </x:c>
    </x:row>
    <x:row r="1623" ht="34" customHeight="1">
      <x:c r="A1623" s="3" t="str">
        <x:v>Agosto</x:v>
      </x:c>
      <x:c r="B1623" s="3" t="str">
        <x:v>O&amp;M</x:v>
      </x:c>
      <x:c r="C1623" s="3" t="str">
        <x:v>PRODUÇÃO</x:v>
      </x:c>
      <x:c r="D1623" s="3" t="str">
        <x:v>5021100017</x:v>
      </x:c>
      <x:c r="E1623" s="9" t="str">
        <x:v>RET ESTRUT SECUNDARIA CRUZETA BT LM</x:v>
      </x:c>
      <x:c r="F1623" s="3" t="str">
        <x:v>CONJUNTO</x:v>
      </x:c>
      <x:c r="G1623" s="10" t="n">
        <x:v>68</x:v>
      </x:c>
      <x:c r="H1623" s="10" t="n">
        <x:f>IF(G1623="","",G1623/12)</x:f>
        <x:v>5.666666666666667</x:v>
      </x:c>
      <x:c r="I1623" s="10" t="n">
        <x:v>1</x:v>
      </x:c>
      <x:c r="J1623" s="10" t="n">
        <x:f>IF(H1623="","",I1623-H1623)</x:f>
        <x:v>-4.666666666666667</x:v>
      </x:c>
      <x:c r="K1623" s="11" t="n">
        <x:f>IF(H1623&gt;0,I1623/H1623,"")</x:f>
        <x:v>0.1764705882352941</x:v>
      </x:c>
      <x:c r="L1623" s="12" t="n">
        <x:v>1807.84</x:v>
      </x:c>
      <x:c r="M1623" s="12" t="n">
        <x:v>319.03</x:v>
      </x:c>
      <x:c r="N1623" s="12" t="n">
        <x:f>M1623-L1623</x:f>
        <x:v>-1488.81</x:v>
      </x:c>
      <x:c r="O1623" s="3" t="str">
        <x:v>Anexo IX</x:v>
      </x:c>
    </x:row>
    <x:row r="1624" ht="34" customHeight="1">
      <x:c r="A1624" s="3" t="str">
        <x:v>Agosto</x:v>
      </x:c>
      <x:c r="B1624" s="3" t="str">
        <x:v>O&amp;M</x:v>
      </x:c>
      <x:c r="C1624" s="3" t="str">
        <x:v>PRODUÇÃO</x:v>
      </x:c>
      <x:c r="D1624" s="3" t="str">
        <x:v>5022000235</x:v>
      </x:c>
      <x:c r="E1624" s="9" t="str">
        <x:v>RET COND NU ALUMINIO &gt; 1/0 LM</x:v>
      </x:c>
      <x:c r="F1624" s="3" t="str">
        <x:v>METRO</x:v>
      </x:c>
      <x:c r="G1624" s="10" t="n">
        <x:v>7292.036258552223</x:v>
      </x:c>
      <x:c r="H1624" s="10" t="n">
        <x:f>IF(G1624="","",G1624/12)</x:f>
        <x:v>607.6696882126853</x:v>
      </x:c>
      <x:c r="I1624" s="10" t="n">
        <x:v>747</x:v>
      </x:c>
      <x:c r="J1624" s="10" t="n">
        <x:f>IF(H1624="","",I1624-H1624)</x:f>
        <x:v>139.3303117873147</x:v>
      </x:c>
      <x:c r="K1624" s="11" t="n">
        <x:f>IF(H1624&gt;0,I1624/H1624,"")</x:f>
        <x:v>1.2292862627344823</x:v>
      </x:c>
      <x:c r="L1624" s="12" t="n">
        <x:v>1677.17</x:v>
      </x:c>
      <x:c r="M1624" s="12" t="n">
        <x:v>2061.72</x:v>
      </x:c>
      <x:c r="N1624" s="12" t="n">
        <x:f>M1624-L1624</x:f>
        <x:v>384.5499999999997</x:v>
      </x:c>
      <x:c r="O1624" s="3" t="str">
        <x:v>Anexo IX</x:v>
      </x:c>
    </x:row>
    <x:row r="1625" ht="34" customHeight="1">
      <x:c r="A1625" s="3" t="str">
        <x:v>Agosto</x:v>
      </x:c>
      <x:c r="B1625" s="3" t="str">
        <x:v>O&amp;M</x:v>
      </x:c>
      <x:c r="C1625" s="3" t="str">
        <x:v>PRODUÇÃO</x:v>
      </x:c>
      <x:c r="D1625" s="3" t="str">
        <x:v>5400099188</x:v>
      </x:c>
      <x:c r="E1625" s="9" t="str">
        <x:v>INST HASTE PARA-RAIOS LM</x:v>
      </x:c>
      <x:c r="F1625" s="3" t="str">
        <x:v>UNIDADE</x:v>
      </x:c>
      <x:c r="G1625" s="10" t="n">
        <x:v>60.338446718645095</x:v>
      </x:c>
      <x:c r="H1625" s="10" t="n">
        <x:f>IF(G1625="","",G1625/12)</x:f>
        <x:v>5.028203893220424</x:v>
      </x:c>
      <x:c r="I1625" s="10" t="n">
        <x:v>11</x:v>
      </x:c>
      <x:c r="J1625" s="10" t="n">
        <x:f>IF(H1625="","",I1625-H1625)</x:f>
        <x:v>5.971796106779576</x:v>
      </x:c>
      <x:c r="K1625" s="11" t="n">
        <x:f>IF(H1625&gt;0,I1625/H1625,"")</x:f>
        <x:v>2.187659894784976</x:v>
      </x:c>
      <x:c r="L1625" s="12" t="n">
        <x:v>1578.35</x:v>
      </x:c>
      <x:c r="M1625" s="12" t="n">
        <x:v>3452.9</x:v>
      </x:c>
      <x:c r="N1625" s="12" t="n">
        <x:f>M1625-L1625</x:f>
        <x:v>1874.5500000000002</x:v>
      </x:c>
      <x:c r="O1625" s="3" t="str">
        <x:v>Anexo IX</x:v>
      </x:c>
    </x:row>
    <x:row r="1626" ht="34" customHeight="1">
      <x:c r="A1626" s="3" t="str">
        <x:v>Agosto</x:v>
      </x:c>
      <x:c r="B1626" s="3" t="str">
        <x:v>O&amp;M</x:v>
      </x:c>
      <x:c r="C1626" s="3" t="str">
        <x:v>PRODUÇÃO</x:v>
      </x:c>
      <x:c r="D1626" s="3" t="str">
        <x:v>5021000154</x:v>
      </x:c>
      <x:c r="E1626" s="9" t="str">
        <x:v>RET ESTR PRI 2/3F ANC/AMA CRUZ DP HT LM</x:v>
      </x:c>
      <x:c r="F1626" s="3" t="str">
        <x:v>CONJUNTO</x:v>
      </x:c>
      <x:c r="G1626" s="10" t="n">
        <x:v>14.666666666666668</x:v>
      </x:c>
      <x:c r="H1626" s="10" t="n">
        <x:f>IF(G1626="","",G1626/12)</x:f>
        <x:v>1.2222222222222223</x:v>
      </x:c>
      <x:c r="I1626" s="10" t="n">
        <x:v>0</x:v>
      </x:c>
      <x:c r="J1626" s="10" t="n">
        <x:f>IF(H1626="","",I1626-H1626)</x:f>
        <x:v>-1.2222222222222223</x:v>
      </x:c>
      <x:c r="K1626" s="11" t="n">
        <x:f>IF(H1626&gt;0,I1626/H1626,"")</x:f>
        <x:v>0</x:v>
      </x:c>
      <x:c r="L1626" s="12" t="n">
        <x:v>1561.29</x:v>
      </x:c>
      <x:c r="M1626" s="12" t="n">
        <x:v>0</x:v>
      </x:c>
      <x:c r="N1626" s="12" t="n">
        <x:f>M1626-L1626</x:f>
        <x:v>-1561.29</x:v>
      </x:c>
      <x:c r="O1626" s="3" t="str">
        <x:v>Anexo IX</x:v>
      </x:c>
    </x:row>
    <x:row r="1627" ht="34" customHeight="1">
      <x:c r="A1627" s="3" t="str">
        <x:v>Agosto</x:v>
      </x:c>
      <x:c r="B1627" s="3" t="str">
        <x:v>O&amp;M</x:v>
      </x:c>
      <x:c r="C1627" s="3" t="str">
        <x:v>PRODUÇÃO</x:v>
      </x:c>
      <x:c r="D1627" s="3" t="str">
        <x:v>5021000148</x:v>
      </x:c>
      <x:c r="E1627" s="9" t="str">
        <x:v>RET ESTR PRI 2/3F SUS/PAS SP S/CRUZ LM</x:v>
      </x:c>
      <x:c r="F1627" s="3" t="str">
        <x:v>CONJUNTO</x:v>
      </x:c>
      <x:c r="G1627" s="10" t="n">
        <x:v>66.66666666666666</x:v>
      </x:c>
      <x:c r="H1627" s="10" t="n">
        <x:f>IF(G1627="","",G1627/12)</x:f>
        <x:v>5.5555555555555545</x:v>
      </x:c>
      <x:c r="I1627" s="10" t="n">
        <x:v>5</x:v>
      </x:c>
      <x:c r="J1627" s="10" t="n">
        <x:f>IF(H1627="","",I1627-H1627)</x:f>
        <x:v>-0.5555555555555545</x:v>
      </x:c>
      <x:c r="K1627" s="11" t="n">
        <x:f>IF(H1627&gt;0,I1627/H1627,"")</x:f>
        <x:v>0.9000000000000001</x:v>
      </x:c>
      <x:c r="L1627" s="12" t="n">
        <x:v>1389.72</x:v>
      </x:c>
      <x:c r="M1627" s="12" t="n">
        <x:v>1250.75</x:v>
      </x:c>
      <x:c r="N1627" s="12" t="n">
        <x:f>M1627-L1627</x:f>
        <x:v>-138.97000000000003</x:v>
      </x:c>
      <x:c r="O1627" s="3" t="str">
        <x:v>Anexo IX</x:v>
      </x:c>
    </x:row>
    <x:row r="1628" ht="34" customHeight="1">
      <x:c r="A1628" s="3" t="str">
        <x:v>Agosto</x:v>
      </x:c>
      <x:c r="B1628" s="3" t="str">
        <x:v>O&amp;M</x:v>
      </x:c>
      <x:c r="C1628" s="3" t="str">
        <x:v>PRODUÇÃO</x:v>
      </x:c>
      <x:c r="D1628" s="3" t="str">
        <x:v>5025300111</x:v>
      </x:c>
      <x:c r="E1628" s="9" t="str">
        <x:v>OPERAR/MANOB CHAVE/GRAMPO LV LM</x:v>
      </x:c>
      <x:c r="F1628" s="3" t="str">
        <x:v>CONJUNTO</x:v>
      </x:c>
      <x:c r="G1628" s="10" t="n">
        <x:v>37.719567141361914</x:v>
      </x:c>
      <x:c r="H1628" s="10" t="n">
        <x:f>IF(G1628="","",G1628/12)</x:f>
        <x:v>3.1432972617801593</x:v>
      </x:c>
      <x:c r="I1628" s="10" t="n">
        <x:v>19</x:v>
      </x:c>
      <x:c r="J1628" s="10" t="n">
        <x:f>IF(H1628="","",I1628-H1628)</x:f>
        <x:v>15.856702738219841</x:v>
      </x:c>
      <x:c r="K1628" s="11" t="n">
        <x:f>IF(H1628&gt;0,I1628/H1628,"")</x:f>
        <x:v>6.044608071601741</x:v>
      </x:c>
      <x:c r="L1628" s="12" t="n">
        <x:v>1323.01</x:v>
      </x:c>
      <x:c r="M1628" s="12" t="n">
        <x:v>7997.1</x:v>
      </x:c>
      <x:c r="N1628" s="12" t="n">
        <x:f>M1628-L1628</x:f>
        <x:v>6674.09</x:v>
      </x:c>
      <x:c r="O1628" s="3" t="str">
        <x:v>Anexo IX</x:v>
      </x:c>
    </x:row>
    <x:row r="1629" ht="34" customHeight="1">
      <x:c r="A1629" s="3" t="str">
        <x:v>Agosto</x:v>
      </x:c>
      <x:c r="B1629" s="3" t="str">
        <x:v>O&amp;M</x:v>
      </x:c>
      <x:c r="C1629" s="3" t="str">
        <x:v>PRODUÇÃO</x:v>
      </x:c>
      <x:c r="D1629" s="3" t="str">
        <x:v>5021000155</x:v>
      </x:c>
      <x:c r="E1629" s="9" t="str">
        <x:v>INST ESTR PRI 2/3F ANC/AMA S/CRUZ HTE LM</x:v>
      </x:c>
      <x:c r="F1629" s="3" t="str">
        <x:v>CONJUNTO</x:v>
      </x:c>
      <x:c r="G1629" s="10" t="n">
        <x:v>10.666666666666666</x:v>
      </x:c>
      <x:c r="H1629" s="10" t="n">
        <x:f>IF(G1629="","",G1629/12)</x:f>
        <x:v>0.8888888888888888</x:v>
      </x:c>
      <x:c r="I1629" s="10" t="n">
        <x:v>0</x:v>
      </x:c>
      <x:c r="J1629" s="10" t="n">
        <x:f>IF(H1629="","",I1629-H1629)</x:f>
        <x:v>-0.8888888888888888</x:v>
      </x:c>
      <x:c r="K1629" s="11" t="n">
        <x:f>IF(H1629&gt;0,I1629/H1629,"")</x:f>
        <x:v>0</x:v>
      </x:c>
      <x:c r="L1629" s="12" t="n">
        <x:v>1313.9</x:v>
      </x:c>
      <x:c r="M1629" s="12" t="n">
        <x:v>0</x:v>
      </x:c>
      <x:c r="N1629" s="12" t="n">
        <x:f>M1629-L1629</x:f>
        <x:v>-1313.9</x:v>
      </x:c>
      <x:c r="O1629" s="3" t="str">
        <x:v>Anexo IX</x:v>
      </x:c>
    </x:row>
    <x:row r="1630" ht="34" customHeight="1">
      <x:c r="A1630" s="3" t="str">
        <x:v>Agosto</x:v>
      </x:c>
      <x:c r="B1630" s="3" t="str">
        <x:v>O&amp;M</x:v>
      </x:c>
      <x:c r="C1630" s="3" t="str">
        <x:v>PRODUÇÃO</x:v>
      </x:c>
      <x:c r="D1630" s="3" t="str">
        <x:v>5031200325</x:v>
      </x:c>
      <x:c r="E1630" s="9" t="str">
        <x:v>RET ESTR PRI 1F ANC/AMA DP S/CRUZ LV</x:v>
      </x:c>
      <x:c r="F1630" s="3" t="str">
        <x:v>UNIDADE</x:v>
      </x:c>
      <x:c r="G1630" s="10" t="n">
        <x:v>44</x:v>
      </x:c>
      <x:c r="H1630" s="10" t="n">
        <x:f>IF(G1630="","",G1630/12)</x:f>
        <x:v>3.6666666666666665</x:v>
      </x:c>
      <x:c r="I1630" s="10" t="n">
        <x:v>0</x:v>
      </x:c>
      <x:c r="J1630" s="10" t="n">
        <x:f>IF(H1630="","",I1630-H1630)</x:f>
        <x:v>-3.6666666666666665</x:v>
      </x:c>
      <x:c r="K1630" s="11" t="n">
        <x:f>IF(H1630&gt;0,I1630/H1630,"")</x:f>
        <x:v>0</x:v>
      </x:c>
      <x:c r="L1630" s="12" t="n">
        <x:v>1180.37</x:v>
      </x:c>
      <x:c r="M1630" s="12" t="n">
        <x:v>0</x:v>
      </x:c>
      <x:c r="N1630" s="12" t="n">
        <x:f>M1630-L1630</x:f>
        <x:v>-1180.37</x:v>
      </x:c>
      <x:c r="O1630" s="3" t="str">
        <x:v>Anexo IX</x:v>
      </x:c>
    </x:row>
    <x:row r="1631" ht="34" customHeight="1">
      <x:c r="A1631" s="3" t="str">
        <x:v>Agosto</x:v>
      </x:c>
      <x:c r="B1631" s="3" t="str">
        <x:v>O&amp;M</x:v>
      </x:c>
      <x:c r="C1631" s="3" t="str">
        <x:v>PRODUÇÃO</x:v>
      </x:c>
      <x:c r="D1631" s="3" t="str">
        <x:v>5031200327</x:v>
      </x:c>
      <x:c r="E1631" s="9" t="str">
        <x:v>RET ESTR PRI 2/3F SUS/PAS SP S/CRUZ LV</x:v>
      </x:c>
      <x:c r="F1631" s="3" t="str">
        <x:v>UNIDADE</x:v>
      </x:c>
      <x:c r="G1631" s="10" t="n">
        <x:v>45.56</x:v>
      </x:c>
      <x:c r="H1631" s="10" t="n">
        <x:f>IF(G1631="","",G1631/12)</x:f>
        <x:v>3.796666666666667</x:v>
      </x:c>
      <x:c r="I1631" s="10" t="n">
        <x:v>0</x:v>
      </x:c>
      <x:c r="J1631" s="10" t="n">
        <x:f>IF(H1631="","",I1631-H1631)</x:f>
        <x:v>-3.796666666666667</x:v>
      </x:c>
      <x:c r="K1631" s="11" t="n">
        <x:f>IF(H1631&gt;0,I1631/H1631,"")</x:f>
        <x:v>0</x:v>
      </x:c>
      <x:c r="L1631" s="12" t="n">
        <x:v>1064.66</x:v>
      </x:c>
      <x:c r="M1631" s="12" t="n">
        <x:v>0</x:v>
      </x:c>
      <x:c r="N1631" s="12" t="n">
        <x:f>M1631-L1631</x:f>
        <x:v>-1064.66</x:v>
      </x:c>
      <x:c r="O1631" s="3" t="str">
        <x:v>Anexo IX</x:v>
      </x:c>
    </x:row>
    <x:row r="1632" ht="34" customHeight="1">
      <x:c r="A1632" s="3" t="str">
        <x:v>Agosto</x:v>
      </x:c>
      <x:c r="B1632" s="3" t="str">
        <x:v>O&amp;M</x:v>
      </x:c>
      <x:c r="C1632" s="3" t="str">
        <x:v>PRODUÇÃO</x:v>
      </x:c>
      <x:c r="D1632" s="3" t="str">
        <x:v>5022000267</x:v>
      </x:c>
      <x:c r="E1632" s="9" t="str">
        <x:v>RET COND 4PLEX BT 3X10(10)-3X120(70) LM</x:v>
      </x:c>
      <x:c r="F1632" s="3" t="str">
        <x:v>METRO</x:v>
      </x:c>
      <x:c r="G1632" s="10" t="n">
        <x:v>2454</x:v>
      </x:c>
      <x:c r="H1632" s="10" t="n">
        <x:f>IF(G1632="","",G1632/12)</x:f>
        <x:v>204.5</x:v>
      </x:c>
      <x:c r="I1632" s="10" t="n">
        <x:v>952</x:v>
      </x:c>
      <x:c r="J1632" s="10" t="n">
        <x:f>IF(H1632="","",I1632-H1632)</x:f>
        <x:v>747.5</x:v>
      </x:c>
      <x:c r="K1632" s="11" t="n">
        <x:f>IF(H1632&gt;0,I1632/H1632,"")</x:f>
        <x:v>4.6552567237163816</x:v>
      </x:c>
      <x:c r="L1632" s="12" t="n">
        <x:v>1022.5</x:v>
      </x:c>
      <x:c r="M1632" s="12" t="n">
        <x:v>4760</x:v>
      </x:c>
      <x:c r="N1632" s="12" t="n">
        <x:f>M1632-L1632</x:f>
        <x:v>3737.5</x:v>
      </x:c>
      <x:c r="O1632" s="3" t="str">
        <x:v>Anexo IX</x:v>
      </x:c>
    </x:row>
    <x:row r="1633" ht="34" customHeight="1">
      <x:c r="A1633" s="3" t="str">
        <x:v>Agosto</x:v>
      </x:c>
      <x:c r="B1633" s="3" t="str">
        <x:v>O&amp;M</x:v>
      </x:c>
      <x:c r="C1633" s="3" t="str">
        <x:v>PRODUÇÃO</x:v>
      </x:c>
      <x:c r="D1633" s="3" t="str">
        <x:v>5022000275</x:v>
      </x:c>
      <x:c r="E1633" s="9" t="str">
        <x:v>TENSIONAR COND MULTIPLEXADO LM</x:v>
      </x:c>
      <x:c r="F1633" s="3" t="str">
        <x:v>UNIDADE</x:v>
      </x:c>
      <x:c r="G1633" s="10" t="n">
        <x:v>31.46547995023447</x:v>
      </x:c>
      <x:c r="H1633" s="10" t="n">
        <x:f>IF(G1633="","",G1633/12)</x:f>
        <x:v>2.622123329186206</x:v>
      </x:c>
      <x:c r="I1633" s="10" t="n">
        <x:v>38</x:v>
      </x:c>
      <x:c r="J1633" s="10" t="n">
        <x:f>IF(H1633="","",I1633-H1633)</x:f>
        <x:v>35.37787667081379</x:v>
      </x:c>
      <x:c r="K1633" s="11" t="n">
        <x:f>IF(H1633&gt;0,I1633/H1633,"")</x:f>
        <x:v>14.492071969701579</x:v>
      </x:c>
      <x:c r="L1633" s="12" t="n">
        <x:v>988.17</x:v>
      </x:c>
      <x:c r="M1633" s="12" t="n">
        <x:v>14320.68</x:v>
      </x:c>
      <x:c r="N1633" s="12" t="n">
        <x:f>M1633-L1633</x:f>
        <x:v>13332.51</x:v>
      </x:c>
      <x:c r="O1633" s="3" t="str">
        <x:v>Anexo IX</x:v>
      </x:c>
    </x:row>
    <x:row r="1634" ht="34" customHeight="1">
      <x:c r="A1634" s="3" t="str">
        <x:v>Agosto</x:v>
      </x:c>
      <x:c r="B1634" s="3" t="str">
        <x:v>O&amp;M</x:v>
      </x:c>
      <x:c r="C1634" s="3" t="str">
        <x:v>PRODUÇÃO</x:v>
      </x:c>
      <x:c r="D1634" s="3" t="str">
        <x:v>5022000264</x:v>
      </x:c>
      <x:c r="E1634" s="9" t="str">
        <x:v>INST COND 3PLEX BT 2X10(10)-2X35(35) LM</x:v>
      </x:c>
      <x:c r="F1634" s="3" t="str">
        <x:v>METRO</x:v>
      </x:c>
      <x:c r="G1634" s="10" t="n">
        <x:v>576</x:v>
      </x:c>
      <x:c r="H1634" s="10" t="n">
        <x:f>IF(G1634="","",G1634/12)</x:f>
        <x:v>48</x:v>
      </x:c>
      <x:c r="I1634" s="10" t="n">
        <x:v>120</x:v>
      </x:c>
      <x:c r="J1634" s="10" t="n">
        <x:f>IF(H1634="","",I1634-H1634)</x:f>
        <x:v>72</x:v>
      </x:c>
      <x:c r="K1634" s="11" t="n">
        <x:f>IF(H1634&gt;0,I1634/H1634,"")</x:f>
        <x:v>2.5</x:v>
      </x:c>
      <x:c r="L1634" s="12" t="n">
        <x:v>864.48</x:v>
      </x:c>
      <x:c r="M1634" s="12" t="n">
        <x:v>2161.2</x:v>
      </x:c>
      <x:c r="N1634" s="12" t="n">
        <x:f>M1634-L1634</x:f>
        <x:v>1296.7199999999998</x:v>
      </x:c>
      <x:c r="O1634" s="3" t="str">
        <x:v>Anexo IX</x:v>
      </x:c>
    </x:row>
    <x:row r="1635" ht="34" customHeight="1">
      <x:c r="A1635" s="3" t="str">
        <x:v>Agosto</x:v>
      </x:c>
      <x:c r="B1635" s="3" t="str">
        <x:v>O&amp;M</x:v>
      </x:c>
      <x:c r="C1635" s="3" t="str">
        <x:v>PRODUÇÃO</x:v>
      </x:c>
      <x:c r="D1635" s="3" t="str">
        <x:v>5021100016</x:v>
      </x:c>
      <x:c r="E1635" s="9" t="str">
        <x:v>INST ESTRUT SECUNDARIA CRUZETA BT LM</x:v>
      </x:c>
      <x:c r="F1635" s="3" t="str">
        <x:v>CONJUNTO</x:v>
      </x:c>
      <x:c r="G1635" s="10" t="n">
        <x:v>16</x:v>
      </x:c>
      <x:c r="H1635" s="10" t="n">
        <x:f>IF(G1635="","",G1635/12)</x:f>
        <x:v>1.3333333333333333</x:v>
      </x:c>
      <x:c r="I1635" s="10" t="n">
        <x:v>0</x:v>
      </x:c>
      <x:c r="J1635" s="10" t="n">
        <x:f>IF(H1635="","",I1635-H1635)</x:f>
        <x:v>-1.3333333333333333</x:v>
      </x:c>
      <x:c r="K1635" s="11" t="n">
        <x:f>IF(H1635&gt;0,I1635/H1635,"")</x:f>
        <x:v>0</x:v>
      </x:c>
      <x:c r="L1635" s="12" t="n">
        <x:v>834.27</x:v>
      </x:c>
      <x:c r="M1635" s="12" t="n">
        <x:v>0</x:v>
      </x:c>
      <x:c r="N1635" s="12" t="n">
        <x:f>M1635-L1635</x:f>
        <x:v>-834.27</x:v>
      </x:c>
      <x:c r="O1635" s="3" t="str">
        <x:v>Anexo IX</x:v>
      </x:c>
    </x:row>
    <x:row r="1636" ht="34" customHeight="1">
      <x:c r="A1636" s="3" t="str">
        <x:v>Agosto</x:v>
      </x:c>
      <x:c r="B1636" s="3" t="str">
        <x:v>O&amp;M</x:v>
      </x:c>
      <x:c r="C1636" s="3" t="str">
        <x:v>PRODUÇÃO</x:v>
      </x:c>
      <x:c r="D1636" s="3" t="str">
        <x:v>5021000168</x:v>
      </x:c>
      <x:c r="E1636" s="9" t="str">
        <x:v>INST ESTR PRI RDC DN-CE LM</x:v>
      </x:c>
      <x:c r="F1636" s="3" t="str">
        <x:v>CONJUNTO</x:v>
      </x:c>
      <x:c r="G1636" s="10" t="n">
        <x:v>9.338310854053592</x:v>
      </x:c>
      <x:c r="H1636" s="10" t="n">
        <x:f>IF(G1636="","",G1636/12)</x:f>
        <x:v>0.7781925711711327</x:v>
      </x:c>
      <x:c r="I1636" s="10" t="n">
        <x:v>0</x:v>
      </x:c>
      <x:c r="J1636" s="10" t="n">
        <x:f>IF(H1636="","",I1636-H1636)</x:f>
        <x:v>-0.7781925711711327</x:v>
      </x:c>
      <x:c r="K1636" s="11" t="n">
        <x:f>IF(H1636&gt;0,I1636/H1636,"")</x:f>
        <x:v>0</x:v>
      </x:c>
      <x:c r="L1636" s="12" t="n">
        <x:v>810.98</x:v>
      </x:c>
      <x:c r="M1636" s="12" t="n">
        <x:v>0</x:v>
      </x:c>
      <x:c r="N1636" s="12" t="n">
        <x:f>M1636-L1636</x:f>
        <x:v>-810.98</x:v>
      </x:c>
      <x:c r="O1636" s="3" t="str">
        <x:v>Anexo IX</x:v>
      </x:c>
    </x:row>
    <x:row r="1637" ht="34" customHeight="1">
      <x:c r="A1637" s="3" t="str">
        <x:v>Agosto</x:v>
      </x:c>
      <x:c r="B1637" s="3" t="str">
        <x:v>O&amp;M</x:v>
      </x:c>
      <x:c r="C1637" s="3" t="str">
        <x:v>PRODUÇÃO</x:v>
      </x:c>
      <x:c r="D1637" s="3" t="str">
        <x:v>5022000283</x:v>
      </x:c>
      <x:c r="E1637" s="9" t="str">
        <x:v>TENSIONAR COND PROTEGIDO RDC LM</x:v>
      </x:c>
      <x:c r="F1637" s="3" t="str">
        <x:v>UNIDADE</x:v>
      </x:c>
      <x:c r="G1637" s="10" t="n">
        <x:v>30.68103623337006</x:v>
      </x:c>
      <x:c r="H1637" s="10" t="n">
        <x:f>IF(G1637="","",G1637/12)</x:f>
        <x:v>2.556753019447505</x:v>
      </x:c>
      <x:c r="I1637" s="10" t="n">
        <x:v>0</x:v>
      </x:c>
      <x:c r="J1637" s="10" t="n">
        <x:f>IF(H1637="","",I1637-H1637)</x:f>
        <x:v>-2.556753019447505</x:v>
      </x:c>
      <x:c r="K1637" s="11" t="n">
        <x:f>IF(H1637&gt;0,I1637/H1637,"")</x:f>
        <x:v>0</x:v>
      </x:c>
      <x:c r="L1637" s="12" t="n">
        <x:v>787.1</x:v>
      </x:c>
      <x:c r="M1637" s="12" t="n">
        <x:v>0</x:v>
      </x:c>
      <x:c r="N1637" s="12" t="n">
        <x:f>M1637-L1637</x:f>
        <x:v>-787.1</x:v>
      </x:c>
      <x:c r="O1637" s="3" t="str">
        <x:v>Anexo IX</x:v>
      </x:c>
    </x:row>
    <x:row r="1638" ht="34" customHeight="1">
      <x:c r="A1638" s="3" t="str">
        <x:v>Agosto</x:v>
      </x:c>
      <x:c r="B1638" s="3" t="str">
        <x:v>O&amp;M</x:v>
      </x:c>
      <x:c r="C1638" s="3" t="str">
        <x:v>PRODUÇÃO</x:v>
      </x:c>
      <x:c r="D1638" s="3" t="str">
        <x:v>5022000251</x:v>
      </x:c>
      <x:c r="E1638" s="9" t="str">
        <x:v>RET FLY TAP /CRUZAM AEREO LM</x:v>
      </x:c>
      <x:c r="F1638" s="3" t="str">
        <x:v>UNIDADE</x:v>
      </x:c>
      <x:c r="G1638" s="10" t="n">
        <x:v>20</x:v>
      </x:c>
      <x:c r="H1638" s="10" t="n">
        <x:f>IF(G1638="","",G1638/12)</x:f>
        <x:v>1.6666666666666667</x:v>
      </x:c>
      <x:c r="I1638" s="10" t="n">
        <x:v>3</x:v>
      </x:c>
      <x:c r="J1638" s="10" t="n">
        <x:f>IF(H1638="","",I1638-H1638)</x:f>
        <x:v>1.3333333333333333</x:v>
      </x:c>
      <x:c r="K1638" s="11" t="n">
        <x:f>IF(H1638&gt;0,I1638/H1638,"")</x:f>
        <x:v>1.7999999999999998</x:v>
      </x:c>
      <x:c r="L1638" s="12" t="n">
        <x:v>544.63</x:v>
      </x:c>
      <x:c r="M1638" s="12" t="n">
        <x:v>980.34</x:v>
      </x:c>
      <x:c r="N1638" s="12" t="n">
        <x:f>M1638-L1638</x:f>
        <x:v>435.71000000000004</x:v>
      </x:c>
      <x:c r="O1638" s="3" t="str">
        <x:v>Anexo IX</x:v>
      </x:c>
    </x:row>
    <x:row r="1639" ht="34" customHeight="1">
      <x:c r="A1639" s="3" t="str">
        <x:v>Agosto</x:v>
      </x:c>
      <x:c r="B1639" s="3" t="str">
        <x:v>O&amp;M</x:v>
      </x:c>
      <x:c r="C1639" s="3" t="str">
        <x:v>PRODUÇÃO</x:v>
      </x:c>
      <x:c r="D1639" s="3" t="str">
        <x:v>5025300132</x:v>
      </x:c>
      <x:c r="E1639" s="9" t="str">
        <x:v>RET ESTR CP BCO CAPACITOR FIXO LM</x:v>
      </x:c>
      <x:c r="F1639" s="3" t="str">
        <x:v>CONJUNTO</x:v>
      </x:c>
      <x:c r="G1639" s="10" t="n">
        <x:v>4</x:v>
      </x:c>
      <x:c r="H1639" s="10" t="n">
        <x:f>IF(G1639="","",G1639/12)</x:f>
        <x:v>0.3333333333333333</x:v>
      </x:c>
      <x:c r="I1639" s="10" t="n">
        <x:v>0</x:v>
      </x:c>
      <x:c r="J1639" s="10" t="n">
        <x:f>IF(H1639="","",I1639-H1639)</x:f>
        <x:v>-0.3333333333333333</x:v>
      </x:c>
      <x:c r="K1639" s="11" t="n">
        <x:f>IF(H1639&gt;0,I1639/H1639,"")</x:f>
        <x:v>0</x:v>
      </x:c>
      <x:c r="L1639" s="12" t="n">
        <x:v>525.4</x:v>
      </x:c>
      <x:c r="M1639" s="12" t="n">
        <x:v>0</x:v>
      </x:c>
      <x:c r="N1639" s="12" t="n">
        <x:f>M1639-L1639</x:f>
        <x:v>-525.4</x:v>
      </x:c>
      <x:c r="O1639" s="3" t="str">
        <x:v>Anexo IX</x:v>
      </x:c>
    </x:row>
    <x:row r="1640" ht="34" customHeight="1">
      <x:c r="A1640" s="3" t="str">
        <x:v>Agosto</x:v>
      </x:c>
      <x:c r="B1640" s="3" t="str">
        <x:v>O&amp;M</x:v>
      </x:c>
      <x:c r="C1640" s="3" t="str">
        <x:v>PRODUÇÃO</x:v>
      </x:c>
      <x:c r="D1640" s="3" t="str">
        <x:v>5025300101</x:v>
      </x:c>
      <x:c r="E1640" s="9" t="str">
        <x:v>INST PLACA IDENTIFICACAO COMPONENTE LM</x:v>
      </x:c>
      <x:c r="F1640" s="3" t="str">
        <x:v>UNIDADE</x:v>
      </x:c>
      <x:c r="G1640" s="10" t="n">
        <x:v>21.333333333333332</x:v>
      </x:c>
      <x:c r="H1640" s="10" t="n">
        <x:f>IF(G1640="","",G1640/12)</x:f>
        <x:v>1.7777777777777777</x:v>
      </x:c>
      <x:c r="I1640" s="10" t="n">
        <x:v>2</x:v>
      </x:c>
      <x:c r="J1640" s="10" t="n">
        <x:f>IF(H1640="","",I1640-H1640)</x:f>
        <x:v>0.22222222222222232</x:v>
      </x:c>
      <x:c r="K1640" s="11" t="n">
        <x:f>IF(H1640&gt;0,I1640/H1640,"")</x:f>
        <x:v>1.125</x:v>
      </x:c>
      <x:c r="L1640" s="12" t="n">
        <x:v>500.32</x:v>
      </x:c>
      <x:c r="M1640" s="12" t="n">
        <x:v>562.86</x:v>
      </x:c>
      <x:c r="N1640" s="12" t="n">
        <x:f>M1640-L1640</x:f>
        <x:v>62.54000000000002</x:v>
      </x:c>
      <x:c r="O1640" s="3" t="str">
        <x:v>Anexo IX</x:v>
      </x:c>
    </x:row>
    <x:row r="1641" ht="34" customHeight="1">
      <x:c r="A1641" s="3" t="str">
        <x:v>Agosto</x:v>
      </x:c>
      <x:c r="B1641" s="3" t="str">
        <x:v>O&amp;M</x:v>
      </x:c>
      <x:c r="C1641" s="3" t="str">
        <x:v>PRODUÇÃO</x:v>
      </x:c>
      <x:c r="D1641" s="3" t="str">
        <x:v>5035000053</x:v>
      </x:c>
      <x:c r="E1641" s="9" t="str">
        <x:v>ELIMINAR RAMA TREPADEIRA TRP PO LV</x:v>
      </x:c>
      <x:c r="F1641" s="3" t="str">
        <x:v>UNIDADE</x:v>
      </x:c>
      <x:c r="G1641" s="10" t="n">
        <x:v>215.1901201806989</x:v>
      </x:c>
      <x:c r="H1641" s="10" t="n">
        <x:f>IF(G1641="","",G1641/12)</x:f>
        <x:v>17.93251001505824</x:v>
      </x:c>
      <x:c r="I1641" s="10" t="n">
        <x:v>0</x:v>
      </x:c>
      <x:c r="J1641" s="10" t="n">
        <x:f>IF(H1641="","",I1641-H1641)</x:f>
        <x:v>-17.93251001505824</x:v>
      </x:c>
      <x:c r="K1641" s="11" t="n">
        <x:f>IF(H1641&gt;0,I1641/H1641,"")</x:f>
        <x:v>0</x:v>
      </x:c>
      <x:c r="L1641" s="12" t="n">
        <x:v>438.09</x:v>
      </x:c>
      <x:c r="M1641" s="12" t="n">
        <x:v>0</x:v>
      </x:c>
      <x:c r="N1641" s="12" t="n">
        <x:f>M1641-L1641</x:f>
        <x:v>-438.09</x:v>
      </x:c>
      <x:c r="O1641" s="3" t="str">
        <x:v>Anexo IX</x:v>
      </x:c>
    </x:row>
    <x:row r="1642" ht="34" customHeight="1">
      <x:c r="A1642" s="3" t="str">
        <x:v>Agosto</x:v>
      </x:c>
      <x:c r="B1642" s="3" t="str">
        <x:v>O&amp;M</x:v>
      </x:c>
      <x:c r="C1642" s="3" t="str">
        <x:v>PRODUÇÃO</x:v>
      </x:c>
      <x:c r="D1642" s="3" t="str">
        <x:v>5400099116</x:v>
      </x:c>
      <x:c r="E1642" s="9" t="str">
        <x:v>INST CORTA-CIRCUITO BT LM</x:v>
      </x:c>
      <x:c r="F1642" s="3" t="str">
        <x:v>UNIDADE</x:v>
      </x:c>
      <x:c r="G1642" s="10" t="n">
        <x:v>13.9053550314671</x:v>
      </x:c>
      <x:c r="H1642" s="10" t="n">
        <x:f>IF(G1642="","",G1642/12)</x:f>
        <x:v>1.1587795859555916</x:v>
      </x:c>
      <x:c r="I1642" s="10" t="n">
        <x:v>3</x:v>
      </x:c>
      <x:c r="J1642" s="10" t="n">
        <x:f>IF(H1642="","",I1642-H1642)</x:f>
        <x:v>1.8412204140444084</x:v>
      </x:c>
      <x:c r="K1642" s="11" t="n">
        <x:f>IF(H1642&gt;0,I1642/H1642,"")</x:f>
        <x:v>2.5889306614993908</x:v>
      </x:c>
      <x:c r="L1642" s="12" t="n">
        <x:v>420.1</x:v>
      </x:c>
      <x:c r="M1642" s="12" t="n">
        <x:v>1087.62</x:v>
      </x:c>
      <x:c r="N1642" s="12" t="n">
        <x:f>M1642-L1642</x:f>
        <x:v>667.5199999999999</x:v>
      </x:c>
      <x:c r="O1642" s="3" t="str">
        <x:v>Anexo IX</x:v>
      </x:c>
    </x:row>
    <x:row r="1643" ht="34" customHeight="1">
      <x:c r="A1643" s="3" t="str">
        <x:v>Agosto</x:v>
      </x:c>
      <x:c r="B1643" s="3" t="str">
        <x:v>O&amp;M</x:v>
      </x:c>
      <x:c r="C1643" s="3" t="str">
        <x:v>PRODUÇÃO</x:v>
      </x:c>
      <x:c r="D1643" s="3" t="str">
        <x:v>5022000232</x:v>
      </x:c>
      <x:c r="E1643" s="9" t="str">
        <x:v>INST COND NU COBRE &lt;= 50MM² LM</x:v>
      </x:c>
      <x:c r="F1643" s="3" t="str">
        <x:v>METRO</x:v>
      </x:c>
      <x:c r="G1643" s="10" t="n">
        <x:v>934.6666666666666</x:v>
      </x:c>
      <x:c r="H1643" s="10" t="n">
        <x:f>IF(G1643="","",G1643/12)</x:f>
        <x:v>77.88888888888889</x:v>
      </x:c>
      <x:c r="I1643" s="10" t="n">
        <x:v>126</x:v>
      </x:c>
      <x:c r="J1643" s="10" t="n">
        <x:f>IF(H1643="","",I1643-H1643)</x:f>
        <x:v>48.111111111111114</x:v>
      </x:c>
      <x:c r="K1643" s="11" t="n">
        <x:f>IF(H1643&gt;0,I1643/H1643,"")</x:f>
        <x:v>1.6176890156918688</x:v>
      </x:c>
      <x:c r="L1643" s="12" t="n">
        <x:v>358.29</x:v>
      </x:c>
      <x:c r="M1643" s="12" t="n">
        <x:v>579.6</x:v>
      </x:c>
      <x:c r="N1643" s="12" t="n">
        <x:f>M1643-L1643</x:f>
        <x:v>221.31</x:v>
      </x:c>
      <x:c r="O1643" s="3" t="str">
        <x:v>Anexo IX</x:v>
      </x:c>
    </x:row>
    <x:row r="1644" ht="34" customHeight="1">
      <x:c r="A1644" s="3" t="str">
        <x:v>Agosto</x:v>
      </x:c>
      <x:c r="B1644" s="3" t="str">
        <x:v>O&amp;M</x:v>
      </x:c>
      <x:c r="C1644" s="3" t="str">
        <x:v>PRODUÇÃO</x:v>
      </x:c>
      <x:c r="D1644" s="3" t="str">
        <x:v>5021000172</x:v>
      </x:c>
      <x:c r="E1644" s="9" t="str">
        <x:v>INST ESTR PRI NS/BS (PR, CF, SU) LM</x:v>
      </x:c>
      <x:c r="F1644" s="3" t="str">
        <x:v>CONJUNTO</x:v>
      </x:c>
      <x:c r="G1644" s="10" t="n">
        <x:v>5.3333337573718715</x:v>
      </x:c>
      <x:c r="H1644" s="10" t="n">
        <x:f>IF(G1644="","",G1644/12)</x:f>
        <x:v>0.4444444797809893</x:v>
      </x:c>
      <x:c r="I1644" s="10" t="n">
        <x:v>0</x:v>
      </x:c>
      <x:c r="J1644" s="10" t="n">
        <x:f>IF(H1644="","",I1644-H1644)</x:f>
        <x:v>-0.4444444797809893</x:v>
      </x:c>
      <x:c r="K1644" s="11" t="n">
        <x:f>IF(H1644&gt;0,I1644/H1644,"")</x:f>
        <x:v>0</x:v>
      </x:c>
      <x:c r="L1644" s="12" t="n">
        <x:v>319.86</x:v>
      </x:c>
      <x:c r="M1644" s="12" t="n">
        <x:v>0</x:v>
      </x:c>
      <x:c r="N1644" s="12" t="n">
        <x:f>M1644-L1644</x:f>
        <x:v>-319.86</x:v>
      </x:c>
      <x:c r="O1644" s="3" t="str">
        <x:v>Anexo IX</x:v>
      </x:c>
    </x:row>
    <x:row r="1645" ht="34" customHeight="1">
      <x:c r="A1645" s="3" t="str">
        <x:v>Agosto</x:v>
      </x:c>
      <x:c r="B1645" s="3" t="str">
        <x:v>O&amp;M</x:v>
      </x:c>
      <x:c r="C1645" s="3" t="str">
        <x:v>PRODUÇÃO</x:v>
      </x:c>
      <x:c r="D1645" s="3" t="str">
        <x:v>5022200036</x:v>
      </x:c>
      <x:c r="E1645" s="9" t="str">
        <x:v>INST FIO TERRA LM</x:v>
      </x:c>
      <x:c r="F1645" s="3" t="str">
        <x:v>UNIDADE</x:v>
      </x:c>
      <x:c r="G1645" s="10" t="n">
        <x:v>12.645255813854185</x:v>
      </x:c>
      <x:c r="H1645" s="10" t="n">
        <x:f>IF(G1645="","",G1645/12)</x:f>
        <x:v>1.053771317821182</x:v>
      </x:c>
      <x:c r="I1645" s="10" t="n">
        <x:v>1</x:v>
      </x:c>
      <x:c r="J1645" s="10" t="n">
        <x:f>IF(H1645="","",I1645-H1645)</x:f>
        <x:v>-0.05377131782118205</x:v>
      </x:c>
      <x:c r="K1645" s="11" t="n">
        <x:f>IF(H1645&gt;0,I1645/H1645,"")</x:f>
        <x:v>0.9489724981959448</x:v>
      </x:c>
      <x:c r="L1645" s="12" t="n">
        <x:v>302.38</x:v>
      </x:c>
      <x:c r="M1645" s="12" t="n">
        <x:v>286.95</x:v>
      </x:c>
      <x:c r="N1645" s="12" t="n">
        <x:f>M1645-L1645</x:f>
        <x:v>-15.430000000000007</x:v>
      </x:c>
      <x:c r="O1645" s="3" t="str">
        <x:v>Anexo IX</x:v>
      </x:c>
    </x:row>
    <x:row r="1646" ht="34" customHeight="1">
      <x:c r="A1646" s="3" t="str">
        <x:v>Agosto</x:v>
      </x:c>
      <x:c r="B1646" s="3" t="str">
        <x:v>O&amp;M</x:v>
      </x:c>
      <x:c r="C1646" s="3" t="str">
        <x:v>PRODUÇÃO</x:v>
      </x:c>
      <x:c r="D1646" s="3" t="str">
        <x:v>5022000250</x:v>
      </x:c>
      <x:c r="E1646" s="9" t="str">
        <x:v>INST FLY TAP/CRUZAM AEREO LM</x:v>
      </x:c>
      <x:c r="F1646" s="3" t="str">
        <x:v>UNIDADE</x:v>
      </x:c>
      <x:c r="G1646" s="10" t="n">
        <x:v>6.666666666666667</x:v>
      </x:c>
      <x:c r="H1646" s="10" t="n">
        <x:f>IF(G1646="","",G1646/12)</x:f>
        <x:v>0.5555555555555556</x:v>
      </x:c>
      <x:c r="I1646" s="10" t="n">
        <x:v>3</x:v>
      </x:c>
      <x:c r="J1646" s="10" t="n">
        <x:f>IF(H1646="","",I1646-H1646)</x:f>
        <x:v>2.4444444444444446</x:v>
      </x:c>
      <x:c r="K1646" s="11" t="n">
        <x:f>IF(H1646&gt;0,I1646/H1646,"")</x:f>
        <x:v>5.3999999999999995</x:v>
      </x:c>
      <x:c r="L1646" s="12" t="n">
        <x:v>300.65</x:v>
      </x:c>
      <x:c r="M1646" s="12" t="n">
        <x:v>1623.51</x:v>
      </x:c>
      <x:c r="N1646" s="12" t="n">
        <x:f>M1646-L1646</x:f>
        <x:v>1322.8600000000001</x:v>
      </x:c>
      <x:c r="O1646" s="3" t="str">
        <x:v>Anexo IX</x:v>
      </x:c>
    </x:row>
    <x:row r="1647" ht="34" customHeight="1">
      <x:c r="A1647" s="3" t="str">
        <x:v>Agosto</x:v>
      </x:c>
      <x:c r="B1647" s="3" t="str">
        <x:v>O&amp;M</x:v>
      </x:c>
      <x:c r="C1647" s="3" t="str">
        <x:v>PRODUÇÃO</x:v>
      </x:c>
      <x:c r="D1647" s="3" t="str">
        <x:v>5400099117</x:v>
      </x:c>
      <x:c r="E1647" s="9" t="str">
        <x:v>RET CORTA-CIRCUITO BT LM</x:v>
      </x:c>
      <x:c r="F1647" s="3" t="str">
        <x:v>UNIDADE</x:v>
      </x:c>
      <x:c r="G1647" s="10" t="n">
        <x:v>13.9053550314671</x:v>
      </x:c>
      <x:c r="H1647" s="10" t="n">
        <x:f>IF(G1647="","",G1647/12)</x:f>
        <x:v>1.1587795859555916</x:v>
      </x:c>
      <x:c r="I1647" s="10" t="n">
        <x:v>12</x:v>
      </x:c>
      <x:c r="J1647" s="10" t="n">
        <x:f>IF(H1647="","",I1647-H1647)</x:f>
        <x:v>10.841220414044408</x:v>
      </x:c>
      <x:c r="K1647" s="11" t="n">
        <x:f>IF(H1647&gt;0,I1647/H1647,"")</x:f>
        <x:v>10.355722645997563</x:v>
      </x:c>
      <x:c r="L1647" s="12" t="n">
        <x:v>288.8</x:v>
      </x:c>
      <x:c r="M1647" s="12" t="n">
        <x:v>2990.76</x:v>
      </x:c>
      <x:c r="N1647" s="12" t="n">
        <x:f>M1647-L1647</x:f>
        <x:v>2701.96</x:v>
      </x:c>
      <x:c r="O1647" s="3" t="str">
        <x:v>Anexo IX</x:v>
      </x:c>
    </x:row>
    <x:row r="1648" ht="34" customHeight="1">
      <x:c r="A1648" s="3" t="str">
        <x:v>Agosto</x:v>
      </x:c>
      <x:c r="B1648" s="3" t="str">
        <x:v>O&amp;M</x:v>
      </x:c>
      <x:c r="C1648" s="3" t="str">
        <x:v>PRODUÇÃO</x:v>
      </x:c>
      <x:c r="D1648" s="3" t="str">
        <x:v>5022000241</x:v>
      </x:c>
      <x:c r="E1648" s="9" t="str">
        <x:v>TENSIONAR COND NU ALUMINIO &gt; 1/0 LM</x:v>
      </x:c>
      <x:c r="F1648" s="3" t="str">
        <x:v>UNIDADE</x:v>
      </x:c>
      <x:c r="G1648" s="10" t="n">
        <x:v>10.666666666666666</x:v>
      </x:c>
      <x:c r="H1648" s="10" t="n">
        <x:f>IF(G1648="","",G1648/12)</x:f>
        <x:v>0.8888888888888888</x:v>
      </x:c>
      <x:c r="I1648" s="10" t="n">
        <x:v>2</x:v>
      </x:c>
      <x:c r="J1648" s="10" t="n">
        <x:f>IF(H1648="","",I1648-H1648)</x:f>
        <x:v>1.1111111111111112</x:v>
      </x:c>
      <x:c r="K1648" s="11" t="n">
        <x:f>IF(H1648&gt;0,I1648/H1648,"")</x:f>
        <x:v>2.25</x:v>
      </x:c>
      <x:c r="L1648" s="12" t="n">
        <x:v>284.28</x:v>
      </x:c>
      <x:c r="M1648" s="12" t="n">
        <x:v>639.64</x:v>
      </x:c>
      <x:c r="N1648" s="12" t="n">
        <x:f>M1648-L1648</x:f>
        <x:v>355.36</x:v>
      </x:c>
      <x:c r="O1648" s="3" t="str">
        <x:v>Anexo IX</x:v>
      </x:c>
    </x:row>
    <x:row r="1649" ht="34" customHeight="1">
      <x:c r="A1649" s="3" t="str">
        <x:v>Agosto</x:v>
      </x:c>
      <x:c r="B1649" s="3" t="str">
        <x:v>O&amp;M</x:v>
      </x:c>
      <x:c r="C1649" s="3" t="str">
        <x:v>PRODUÇÃO</x:v>
      </x:c>
      <x:c r="D1649" s="3" t="str">
        <x:v>5030000078</x:v>
      </x:c>
      <x:c r="E1649" s="9" t="str">
        <x:v>APRUMAR POSTE CONC/FIBRA LV</x:v>
      </x:c>
      <x:c r="F1649" s="3" t="str">
        <x:v>UNIDADE</x:v>
      </x:c>
      <x:c r="G1649" s="10" t="n">
        <x:v>4</x:v>
      </x:c>
      <x:c r="H1649" s="10" t="n">
        <x:f>IF(G1649="","",G1649/12)</x:f>
        <x:v>0.3333333333333333</x:v>
      </x:c>
      <x:c r="I1649" s="10" t="n">
        <x:v>0</x:v>
      </x:c>
      <x:c r="J1649" s="10" t="n">
        <x:f>IF(H1649="","",I1649-H1649)</x:f>
        <x:v>-0.3333333333333333</x:v>
      </x:c>
      <x:c r="K1649" s="11" t="n">
        <x:f>IF(H1649&gt;0,I1649/H1649,"")</x:f>
        <x:v>0</x:v>
      </x:c>
      <x:c r="L1649" s="12" t="n">
        <x:v>257.86</x:v>
      </x:c>
      <x:c r="M1649" s="12" t="n">
        <x:v>0</x:v>
      </x:c>
      <x:c r="N1649" s="12" t="n">
        <x:f>M1649-L1649</x:f>
        <x:v>-257.86</x:v>
      </x:c>
      <x:c r="O1649" s="3" t="str">
        <x:v>Anexo IX</x:v>
      </x:c>
    </x:row>
    <x:row r="1650" ht="34" customHeight="1">
      <x:c r="A1650" s="3" t="str">
        <x:v>Agosto</x:v>
      </x:c>
      <x:c r="B1650" s="3" t="str">
        <x:v>O&amp;M</x:v>
      </x:c>
      <x:c r="C1650" s="3" t="str">
        <x:v>PRODUÇÃO</x:v>
      </x:c>
      <x:c r="D1650" s="3" t="str">
        <x:v>5021000159</x:v>
      </x:c>
      <x:c r="E1650" s="9" t="str">
        <x:v>RET ESTR PRI RDC PASSANTE SIMPLES LM</x:v>
      </x:c>
      <x:c r="F1650" s="3" t="str">
        <x:v>CONJUNTO</x:v>
      </x:c>
      <x:c r="G1650" s="10" t="n">
        <x:v>8</x:v>
      </x:c>
      <x:c r="H1650" s="10" t="n">
        <x:f>IF(G1650="","",G1650/12)</x:f>
        <x:v>0.6666666666666666</x:v>
      </x:c>
      <x:c r="I1650" s="10" t="n">
        <x:v>4</x:v>
      </x:c>
      <x:c r="J1650" s="10" t="n">
        <x:f>IF(H1650="","",I1650-H1650)</x:f>
        <x:v>3.3333333333333335</x:v>
      </x:c>
      <x:c r="K1650" s="11" t="n">
        <x:f>IF(H1650&gt;0,I1650/H1650,"")</x:f>
        <x:v>6</x:v>
      </x:c>
      <x:c r="L1650" s="12" t="n">
        <x:v>232.75</x:v>
      </x:c>
      <x:c r="M1650" s="12" t="n">
        <x:v>1396.52</x:v>
      </x:c>
      <x:c r="N1650" s="12" t="n">
        <x:f>M1650-L1650</x:f>
        <x:v>1163.77</x:v>
      </x:c>
      <x:c r="O1650" s="3" t="str">
        <x:v>Anexo IX</x:v>
      </x:c>
    </x:row>
    <x:row r="1651" ht="34" customHeight="1">
      <x:c r="A1651" s="3" t="str">
        <x:v>Agosto</x:v>
      </x:c>
      <x:c r="B1651" s="3" t="str">
        <x:v>O&amp;M</x:v>
      </x:c>
      <x:c r="C1651" s="3" t="str">
        <x:v>PRODUÇÃO</x:v>
      </x:c>
      <x:c r="D1651" s="3" t="str">
        <x:v>5031200333</x:v>
      </x:c>
      <x:c r="E1651" s="9" t="str">
        <x:v>RET ESTR PRI 3F ANC/AMA CRUZ DP HT LV</x:v>
      </x:c>
      <x:c r="F1651" s="3" t="str">
        <x:v>UNIDADE</x:v>
      </x:c>
      <x:c r="G1651" s="10" t="n">
        <x:v>1.56</x:v>
      </x:c>
      <x:c r="H1651" s="10" t="n">
        <x:f>IF(G1651="","",G1651/12)</x:f>
        <x:v>0.13</x:v>
      </x:c>
      <x:c r="I1651" s="10" t="n">
        <x:v>0</x:v>
      </x:c>
      <x:c r="J1651" s="10" t="n">
        <x:f>IF(H1651="","",I1651-H1651)</x:f>
        <x:v>-0.13</x:v>
      </x:c>
      <x:c r="K1651" s="11" t="n">
        <x:f>IF(H1651&gt;0,I1651/H1651,"")</x:f>
        <x:v>0</x:v>
      </x:c>
      <x:c r="L1651" s="12" t="n">
        <x:v>217.03</x:v>
      </x:c>
      <x:c r="M1651" s="12" t="n">
        <x:v>0</x:v>
      </x:c>
      <x:c r="N1651" s="12" t="n">
        <x:f>M1651-L1651</x:f>
        <x:v>-217.03</x:v>
      </x:c>
      <x:c r="O1651" s="3" t="str">
        <x:v>Anexo IX</x:v>
      </x:c>
    </x:row>
    <x:row r="1652" ht="34" customHeight="1">
      <x:c r="A1652" s="3" t="str">
        <x:v>Agosto</x:v>
      </x:c>
      <x:c r="B1652" s="3" t="str">
        <x:v>O&amp;M</x:v>
      </x:c>
      <x:c r="C1652" s="3" t="str">
        <x:v>PRODUÇÃO</x:v>
      </x:c>
      <x:c r="D1652" s="3" t="str">
        <x:v>5032000220</x:v>
      </x:c>
      <x:c r="E1652" s="9" t="str">
        <x:v>RET ESTRIBO OU GRAMPO LINHA VIVA RD LV</x:v>
      </x:c>
      <x:c r="F1652" s="3" t="str">
        <x:v>UNIDADE</x:v>
      </x:c>
      <x:c r="G1652" s="10" t="n">
        <x:v>15</x:v>
      </x:c>
      <x:c r="H1652" s="10" t="n">
        <x:f>IF(G1652="","",G1652/12)</x:f>
        <x:v>1.25</x:v>
      </x:c>
      <x:c r="I1652" s="10" t="n">
        <x:v>7</x:v>
      </x:c>
      <x:c r="J1652" s="10" t="n">
        <x:f>IF(H1652="","",I1652-H1652)</x:f>
        <x:v>5.75</x:v>
      </x:c>
      <x:c r="K1652" s="11" t="n">
        <x:f>IF(H1652&gt;0,I1652/H1652,"")</x:f>
        <x:v>5.6</x:v>
      </x:c>
      <x:c r="L1652" s="12" t="n">
        <x:v>214.45</x:v>
      </x:c>
      <x:c r="M1652" s="12" t="n">
        <x:v>1200.92</x:v>
      </x:c>
      <x:c r="N1652" s="12" t="n">
        <x:f>M1652-L1652</x:f>
        <x:v>986.47</x:v>
      </x:c>
      <x:c r="O1652" s="3" t="str">
        <x:v>Anexo IX</x:v>
      </x:c>
    </x:row>
    <x:row r="1653" ht="34" customHeight="1">
      <x:c r="A1653" s="3" t="str">
        <x:v>Agosto</x:v>
      </x:c>
      <x:c r="B1653" s="3" t="str">
        <x:v>O&amp;M</x:v>
      </x:c>
      <x:c r="C1653" s="3" t="str">
        <x:v>PRODUÇÃO</x:v>
      </x:c>
      <x:c r="D1653" s="3" t="str">
        <x:v>5022000277</x:v>
      </x:c>
      <x:c r="E1653" s="9" t="str">
        <x:v>RET COND COBERTO RDC 35-70MM2 LM</x:v>
      </x:c>
      <x:c r="F1653" s="3" t="str">
        <x:v>METRO</x:v>
      </x:c>
      <x:c r="G1653" s="10" t="n">
        <x:v>576</x:v>
      </x:c>
      <x:c r="H1653" s="10" t="n">
        <x:f>IF(G1653="","",G1653/12)</x:f>
        <x:v>48</x:v>
      </x:c>
      <x:c r="I1653" s="10" t="n">
        <x:v>0</x:v>
      </x:c>
      <x:c r="J1653" s="10" t="n">
        <x:f>IF(H1653="","",I1653-H1653)</x:f>
        <x:v>-48</x:v>
      </x:c>
      <x:c r="K1653" s="11" t="n">
        <x:f>IF(H1653&gt;0,I1653/H1653,"")</x:f>
        <x:v>0</x:v>
      </x:c>
      <x:c r="L1653" s="12" t="n">
        <x:v>195.36</x:v>
      </x:c>
      <x:c r="M1653" s="12" t="n">
        <x:v>0</x:v>
      </x:c>
      <x:c r="N1653" s="12" t="n">
        <x:f>M1653-L1653</x:f>
        <x:v>-195.36</x:v>
      </x:c>
      <x:c r="O1653" s="3" t="str">
        <x:v>Anexo IX</x:v>
      </x:c>
    </x:row>
    <x:row r="1654" ht="34" customHeight="1">
      <x:c r="A1654" s="3" t="str">
        <x:v>Agosto</x:v>
      </x:c>
      <x:c r="B1654" s="3" t="str">
        <x:v>O&amp;M</x:v>
      </x:c>
      <x:c r="C1654" s="3" t="str">
        <x:v>PRODUÇÃO</x:v>
      </x:c>
      <x:c r="D1654" s="3" t="str">
        <x:v>5020000095</x:v>
      </x:c>
      <x:c r="E1654" s="9" t="str">
        <x:v>RET POSTE CONCRETO 15 A 22M LM</x:v>
      </x:c>
      <x:c r="F1654" s="3" t="str">
        <x:v>UNIDADE</x:v>
      </x:c>
      <x:c r="G1654" s="10" t="n">
        <x:v>2</x:v>
      </x:c>
      <x:c r="H1654" s="10" t="n">
        <x:f>IF(G1654="","",G1654/12)</x:f>
        <x:v>0.16666666666666666</x:v>
      </x:c>
      <x:c r="I1654" s="10" t="n">
        <x:v>0</x:v>
      </x:c>
      <x:c r="J1654" s="10" t="n">
        <x:f>IF(H1654="","",I1654-H1654)</x:f>
        <x:v>-0.16666666666666666</x:v>
      </x:c>
      <x:c r="K1654" s="11" t="n">
        <x:f>IF(H1654&gt;0,I1654/H1654,"")</x:f>
        <x:v>0</x:v>
      </x:c>
      <x:c r="L1654" s="12" t="n">
        <x:v>184.84</x:v>
      </x:c>
      <x:c r="M1654" s="12" t="n">
        <x:v>0</x:v>
      </x:c>
      <x:c r="N1654" s="12" t="n">
        <x:f>M1654-L1654</x:f>
        <x:v>-184.84</x:v>
      </x:c>
      <x:c r="O1654" s="3" t="str">
        <x:v>Anexo IX</x:v>
      </x:c>
    </x:row>
    <x:row r="1655" ht="34" customHeight="1">
      <x:c r="A1655" s="3" t="str">
        <x:v>Agosto</x:v>
      </x:c>
      <x:c r="B1655" s="3" t="str">
        <x:v>O&amp;M</x:v>
      </x:c>
      <x:c r="C1655" s="3" t="str">
        <x:v>PRODUÇÃO</x:v>
      </x:c>
      <x:c r="D1655" s="3" t="str">
        <x:v>5020000094</x:v>
      </x:c>
      <x:c r="E1655" s="9" t="str">
        <x:v>INST POSTE CONCRETO 15 A 22M LM</x:v>
      </x:c>
      <x:c r="F1655" s="3" t="str">
        <x:v>UNIDADE</x:v>
      </x:c>
      <x:c r="G1655" s="10" t="n">
        <x:v>1</x:v>
      </x:c>
      <x:c r="H1655" s="10" t="n">
        <x:f>IF(G1655="","",G1655/12)</x:f>
        <x:v>0.08333333333333333</x:v>
      </x:c>
      <x:c r="I1655" s="10" t="n">
        <x:v>0</x:v>
      </x:c>
      <x:c r="J1655" s="10" t="n">
        <x:f>IF(H1655="","",I1655-H1655)</x:f>
        <x:v>-0.08333333333333333</x:v>
      </x:c>
      <x:c r="K1655" s="11" t="n">
        <x:f>IF(H1655&gt;0,I1655/H1655,"")</x:f>
        <x:v>0</x:v>
      </x:c>
      <x:c r="L1655" s="12" t="n">
        <x:v>177.14</x:v>
      </x:c>
      <x:c r="M1655" s="12" t="n">
        <x:v>0</x:v>
      </x:c>
      <x:c r="N1655" s="12" t="n">
        <x:f>M1655-L1655</x:f>
        <x:v>-177.14</x:v>
      </x:c>
      <x:c r="O1655" s="3" t="str">
        <x:v>Anexo IX</x:v>
      </x:c>
    </x:row>
    <x:row r="1656" ht="34" customHeight="1">
      <x:c r="A1656" s="3" t="str">
        <x:v>Agosto</x:v>
      </x:c>
      <x:c r="B1656" s="3" t="str">
        <x:v>O&amp;M</x:v>
      </x:c>
      <x:c r="C1656" s="3" t="str">
        <x:v>PRODUÇÃO</x:v>
      </x:c>
      <x:c r="D1656" s="3" t="str">
        <x:v>5022000239</x:v>
      </x:c>
      <x:c r="E1656" s="9" t="str">
        <x:v>TENSIONAR COND NU COBRE &gt; 50MM² LM</x:v>
      </x:c>
      <x:c r="F1656" s="3" t="str">
        <x:v>UNIDADE</x:v>
      </x:c>
      <x:c r="G1656" s="10" t="n">
        <x:v>8</x:v>
      </x:c>
      <x:c r="H1656" s="10" t="n">
        <x:f>IF(G1656="","",G1656/12)</x:f>
        <x:v>0.6666666666666666</x:v>
      </x:c>
      <x:c r="I1656" s="10" t="n">
        <x:v>0</x:v>
      </x:c>
      <x:c r="J1656" s="10" t="n">
        <x:f>IF(H1656="","",I1656-H1656)</x:f>
        <x:v>-0.6666666666666666</x:v>
      </x:c>
      <x:c r="K1656" s="11" t="n">
        <x:f>IF(H1656&gt;0,I1656/H1656,"")</x:f>
        <x:v>0</x:v>
      </x:c>
      <x:c r="L1656" s="12" t="n">
        <x:v>173.77</x:v>
      </x:c>
      <x:c r="M1656" s="12" t="n">
        <x:v>0</x:v>
      </x:c>
      <x:c r="N1656" s="12" t="n">
        <x:f>M1656-L1656</x:f>
        <x:v>-173.77</x:v>
      </x:c>
      <x:c r="O1656" s="3" t="str">
        <x:v>Anexo IX</x:v>
      </x:c>
    </x:row>
    <x:row r="1657" ht="34" customHeight="1">
      <x:c r="A1657" s="3" t="str">
        <x:v>Agosto</x:v>
      </x:c>
      <x:c r="B1657" s="3" t="str">
        <x:v>O&amp;M</x:v>
      </x:c>
      <x:c r="C1657" s="3" t="str">
        <x:v>PRODUÇÃO</x:v>
      </x:c>
      <x:c r="D1657" s="3" t="str">
        <x:v>5022000233</x:v>
      </x:c>
      <x:c r="E1657" s="9" t="str">
        <x:v>RET COND NU COBRE &lt;= 50MM² LM</x:v>
      </x:c>
      <x:c r="F1657" s="3" t="str">
        <x:v>METRO</x:v>
      </x:c>
      <x:c r="G1657" s="10" t="n">
        <x:v>935</x:v>
      </x:c>
      <x:c r="H1657" s="10" t="n">
        <x:f>IF(G1657="","",G1657/12)</x:f>
        <x:v>77.91666666666667</x:v>
      </x:c>
      <x:c r="I1657" s="10" t="n">
        <x:v>8685</x:v>
      </x:c>
      <x:c r="J1657" s="10" t="n">
        <x:f>IF(H1657="","",I1657-H1657)</x:f>
        <x:v>8607.083333333334</x:v>
      </x:c>
      <x:c r="K1657" s="11" t="n">
        <x:f>IF(H1657&gt;0,I1657/H1657,"")</x:f>
        <x:v>111.46524064171122</x:v>
      </x:c>
      <x:c r="L1657" s="12" t="n">
        <x:v>173.75</x:v>
      </x:c>
      <x:c r="M1657" s="12" t="n">
        <x:v>19367.55</x:v>
      </x:c>
      <x:c r="N1657" s="12" t="n">
        <x:f>M1657-L1657</x:f>
        <x:v>19193.8</x:v>
      </x:c>
      <x:c r="O1657" s="3" t="str">
        <x:v>Anexo IX</x:v>
      </x:c>
    </x:row>
    <x:row r="1658" ht="34" customHeight="1">
      <x:c r="A1658" s="3" t="str">
        <x:v>Agosto</x:v>
      </x:c>
      <x:c r="B1658" s="3" t="str">
        <x:v>O&amp;M</x:v>
      </x:c>
      <x:c r="C1658" s="3" t="str">
        <x:v>PRODUÇÃO</x:v>
      </x:c>
      <x:c r="D1658" s="3" t="str">
        <x:v>5025300179</x:v>
      </x:c>
      <x:c r="E1658" s="9" t="str">
        <x:v>RET CHAVE SECCIONADORA A SECO 3F LM</x:v>
      </x:c>
      <x:c r="F1658" s="3" t="str">
        <x:v>UNIDADE</x:v>
      </x:c>
      <x:c r="G1658" s="10" t="n">
        <x:v>4</x:v>
      </x:c>
      <x:c r="H1658" s="10" t="n">
        <x:f>IF(G1658="","",G1658/12)</x:f>
        <x:v>0.3333333333333333</x:v>
      </x:c>
      <x:c r="I1658" s="10" t="n">
        <x:v>1</x:v>
      </x:c>
      <x:c r="J1658" s="10" t="n">
        <x:f>IF(H1658="","",I1658-H1658)</x:f>
        <x:v>0.6666666666666667</x:v>
      </x:c>
      <x:c r="K1658" s="11" t="n">
        <x:f>IF(H1658&gt;0,I1658/H1658,"")</x:f>
        <x:v>3</x:v>
      </x:c>
      <x:c r="L1658" s="12" t="n">
        <x:v>169.39</x:v>
      </x:c>
      <x:c r="M1658" s="12" t="n">
        <x:v>508.18</x:v>
      </x:c>
      <x:c r="N1658" s="12" t="n">
        <x:f>M1658-L1658</x:f>
        <x:v>338.79</x:v>
      </x:c>
      <x:c r="O1658" s="3" t="str">
        <x:v>Anexo IX</x:v>
      </x:c>
    </x:row>
    <x:row r="1659" ht="34" customHeight="1">
      <x:c r="A1659" s="3" t="str">
        <x:v>Agosto</x:v>
      </x:c>
      <x:c r="B1659" s="3" t="str">
        <x:v>O&amp;M</x:v>
      </x:c>
      <x:c r="C1659" s="3" t="str">
        <x:v>PRODUÇÃO</x:v>
      </x:c>
      <x:c r="D1659" s="3" t="str">
        <x:v>5035000055</x:v>
      </x:c>
      <x:c r="E1659" s="9" t="str">
        <x:v>ELIMINAR ARV MEDIO PORTE 2MS PO LV</x:v>
      </x:c>
      <x:c r="F1659" s="3" t="str">
        <x:v>UNIDADE</x:v>
      </x:c>
      <x:c r="G1659" s="10" t="n">
        <x:v>11.171071812659234</x:v>
      </x:c>
      <x:c r="H1659" s="10" t="n">
        <x:f>IF(G1659="","",G1659/12)</x:f>
        <x:v>0.9309226510549361</x:v>
      </x:c>
      <x:c r="I1659" s="10" t="n">
        <x:v>24</x:v>
      </x:c>
      <x:c r="J1659" s="10" t="n">
        <x:f>IF(H1659="","",I1659-H1659)</x:f>
        <x:v>23.069077348945065</x:v>
      </x:c>
      <x:c r="K1659" s="11" t="n">
        <x:f>IF(H1659&gt;0,I1659/H1659,"")</x:f>
        <x:v>25.780874461270038</x:v>
      </x:c>
      <x:c r="L1659" s="12" t="n">
        <x:v>154.65</x:v>
      </x:c>
      <x:c r="M1659" s="12" t="n">
        <x:v>3987.12</x:v>
      </x:c>
      <x:c r="N1659" s="12" t="n">
        <x:f>M1659-L1659</x:f>
        <x:v>3832.47</x:v>
      </x:c>
      <x:c r="O1659" s="3" t="str">
        <x:v>Anexo IX</x:v>
      </x:c>
    </x:row>
    <x:row r="1660" ht="34" customHeight="1">
      <x:c r="A1660" s="3" t="str">
        <x:v>Agosto</x:v>
      </x:c>
      <x:c r="B1660" s="3" t="str">
        <x:v>O&amp;M</x:v>
      </x:c>
      <x:c r="C1660" s="3" t="str">
        <x:v>PRODUÇÃO</x:v>
      </x:c>
      <x:c r="D1660" s="3" t="str">
        <x:v>5035000054</x:v>
      </x:c>
      <x:c r="E1660" s="9" t="str">
        <x:v>ELIMINAR ARV GRANDE PORTE 2GS PO LV</x:v>
      </x:c>
      <x:c r="F1660" s="3" t="str">
        <x:v>UNIDADE</x:v>
      </x:c>
      <x:c r="G1660" s="10" t="n">
        <x:v>5.291560332312268</x:v>
      </x:c>
      <x:c r="H1660" s="10" t="n">
        <x:f>IF(G1660="","",G1660/12)</x:f>
        <x:v>0.44096336102602235</x:v>
      </x:c>
      <x:c r="I1660" s="10" t="n">
        <x:v>0</x:v>
      </x:c>
      <x:c r="J1660" s="10" t="n">
        <x:f>IF(H1660="","",I1660-H1660)</x:f>
        <x:v>-0.44096336102602235</x:v>
      </x:c>
      <x:c r="K1660" s="11" t="n">
        <x:f>IF(H1660&gt;0,I1660/H1660,"")</x:f>
        <x:v>0</x:v>
      </x:c>
      <x:c r="L1660" s="12" t="n">
        <x:v>146.51</x:v>
      </x:c>
      <x:c r="M1660" s="12" t="n">
        <x:v>0</x:v>
      </x:c>
      <x:c r="N1660" s="12" t="n">
        <x:f>M1660-L1660</x:f>
        <x:v>-146.51</x:v>
      </x:c>
      <x:c r="O1660" s="3" t="str">
        <x:v>Anexo IX</x:v>
      </x:c>
    </x:row>
    <x:row r="1661" ht="34" customHeight="1">
      <x:c r="A1661" s="3" t="str">
        <x:v>Agosto</x:v>
      </x:c>
      <x:c r="B1661" s="3" t="str">
        <x:v>O&amp;M</x:v>
      </x:c>
      <x:c r="C1661" s="3" t="str">
        <x:v>PRODUÇÃO</x:v>
      </x:c>
      <x:c r="D1661" s="3" t="str">
        <x:v>5021000173</x:v>
      </x:c>
      <x:c r="E1661" s="9" t="str">
        <x:v>RET ESTR PRI NS/BS (PR, CF, SU) LM</x:v>
      </x:c>
      <x:c r="F1661" s="3" t="str">
        <x:v>CONJUNTO</x:v>
      </x:c>
      <x:c r="G1661" s="10" t="n">
        <x:v>2.666666846280874</x:v>
      </x:c>
      <x:c r="H1661" s="10" t="n">
        <x:f>IF(G1661="","",G1661/12)</x:f>
        <x:v>0.22222223719007284</x:v>
      </x:c>
      <x:c r="I1661" s="10" t="n">
        <x:v>0</x:v>
      </x:c>
      <x:c r="J1661" s="10" t="n">
        <x:f>IF(H1661="","",I1661-H1661)</x:f>
        <x:v>-0.22222223719007284</x:v>
      </x:c>
      <x:c r="K1661" s="11" t="n">
        <x:f>IF(H1661&gt;0,I1661/H1661,"")</x:f>
        <x:v>0</x:v>
      </x:c>
      <x:c r="L1661" s="12" t="n">
        <x:v>122.16</x:v>
      </x:c>
      <x:c r="M1661" s="12" t="n">
        <x:v>0</x:v>
      </x:c>
      <x:c r="N1661" s="12" t="n">
        <x:f>M1661-L1661</x:f>
        <x:v>-122.16</x:v>
      </x:c>
      <x:c r="O1661" s="3" t="str">
        <x:v>Anexo IX</x:v>
      </x:c>
    </x:row>
    <x:row r="1662" ht="34" customHeight="1">
      <x:c r="A1662" s="3" t="str">
        <x:v>Agosto</x:v>
      </x:c>
      <x:c r="B1662" s="3" t="str">
        <x:v>O&amp;M</x:v>
      </x:c>
      <x:c r="C1662" s="3" t="str">
        <x:v>PRODUÇÃO</x:v>
      </x:c>
      <x:c r="D1662" s="3" t="str">
        <x:v>5022000279</x:v>
      </x:c>
      <x:c r="E1662" s="9" t="str">
        <x:v>RET COND COBERTO RDC 95-185MM2 LM</x:v>
      </x:c>
      <x:c r="F1662" s="3" t="str">
        <x:v>METRO</x:v>
      </x:c>
      <x:c r="G1662" s="10" t="n">
        <x:v>233.33333333333331</x:v>
      </x:c>
      <x:c r="H1662" s="10" t="n">
        <x:f>IF(G1662="","",G1662/12)</x:f>
        <x:v>19.444444444444443</x:v>
      </x:c>
      <x:c r="I1662" s="10" t="n">
        <x:v>82</x:v>
      </x:c>
      <x:c r="J1662" s="10" t="n">
        <x:f>IF(H1662="","",I1662-H1662)</x:f>
        <x:v>62.55555555555556</x:v>
      </x:c>
      <x:c r="K1662" s="11" t="n">
        <x:f>IF(H1662&gt;0,I1662/H1662,"")</x:f>
        <x:v>4.217142857142857</x:v>
      </x:c>
      <x:c r="L1662" s="12" t="n">
        <x:v>107.33</x:v>
      </x:c>
      <x:c r="M1662" s="12" t="n">
        <x:v>452.64</x:v>
      </x:c>
      <x:c r="N1662" s="12" t="n">
        <x:f>M1662-L1662</x:f>
        <x:v>345.31</x:v>
      </x:c>
      <x:c r="O1662" s="3" t="str">
        <x:v>Anexo IX</x:v>
      </x:c>
    </x:row>
    <x:row r="1663" ht="34" customHeight="1">
      <x:c r="A1663" s="3" t="str">
        <x:v>Agosto</x:v>
      </x:c>
      <x:c r="B1663" s="3" t="str">
        <x:v>O&amp;M</x:v>
      </x:c>
      <x:c r="C1663" s="3" t="str">
        <x:v>PRODUÇÃO</x:v>
      </x:c>
      <x:c r="D1663" s="3" t="str">
        <x:v>5022000281</x:v>
      </x:c>
      <x:c r="E1663" s="9" t="str">
        <x:v>RET CABO MENSAGEIRO RDC LM</x:v>
      </x:c>
      <x:c r="F1663" s="3" t="str">
        <x:v>METRO</x:v>
      </x:c>
      <x:c r="G1663" s="10" t="n">
        <x:v>809</x:v>
      </x:c>
      <x:c r="H1663" s="10" t="n">
        <x:f>IF(G1663="","",G1663/12)</x:f>
        <x:v>67.41666666666667</x:v>
      </x:c>
      <x:c r="I1663" s="10" t="n">
        <x:v>0</x:v>
      </x:c>
      <x:c r="J1663" s="10" t="n">
        <x:f>IF(H1663="","",I1663-H1663)</x:f>
        <x:v>-67.41666666666667</x:v>
      </x:c>
      <x:c r="K1663" s="11" t="n">
        <x:f>IF(H1663&gt;0,I1663/H1663,"")</x:f>
        <x:v>0</x:v>
      </x:c>
      <x:c r="L1663" s="12" t="n">
        <x:v>106.52</x:v>
      </x:c>
      <x:c r="M1663" s="12" t="n">
        <x:v>0</x:v>
      </x:c>
      <x:c r="N1663" s="12" t="n">
        <x:f>M1663-L1663</x:f>
        <x:v>-106.52</x:v>
      </x:c>
      <x:c r="O1663" s="3" t="str">
        <x:v>Anexo IX</x:v>
      </x:c>
    </x:row>
    <x:row r="1664" ht="34" customHeight="1">
      <x:c r="A1664" s="3" t="str">
        <x:v>Agosto</x:v>
      </x:c>
      <x:c r="B1664" s="3" t="str">
        <x:v>O&amp;M</x:v>
      </x:c>
      <x:c r="C1664" s="3" t="str">
        <x:v>PRODUÇÃO</x:v>
      </x:c>
      <x:c r="D1664" s="3" t="str">
        <x:v>5021200044</x:v>
      </x:c>
      <x:c r="E1664" s="9" t="str">
        <x:v>INST ISOLADOR ROLDANA LM</x:v>
      </x:c>
      <x:c r="F1664" s="3" t="str">
        <x:v>UNIDADE</x:v>
      </x:c>
      <x:c r="G1664" s="10" t="n">
        <x:v>4.901808785529718</x:v>
      </x:c>
      <x:c r="H1664" s="10" t="n">
        <x:f>IF(G1664="","",G1664/12)</x:f>
        <x:v>0.4084840654608098</x:v>
      </x:c>
      <x:c r="I1664" s="10" t="n">
        <x:v>0</x:v>
      </x:c>
      <x:c r="J1664" s="10" t="n">
        <x:f>IF(H1664="","",I1664-H1664)</x:f>
        <x:v>-0.4084840654608098</x:v>
      </x:c>
      <x:c r="K1664" s="11" t="n">
        <x:f>IF(H1664&gt;0,I1664/H1664,"")</x:f>
        <x:v>0</x:v>
      </x:c>
      <x:c r="L1664" s="12" t="n">
        <x:v>96.65</x:v>
      </x:c>
      <x:c r="M1664" s="12" t="n">
        <x:v>0</x:v>
      </x:c>
      <x:c r="N1664" s="12" t="n">
        <x:f>M1664-L1664</x:f>
        <x:v>-96.65</x:v>
      </x:c>
      <x:c r="O1664" s="3" t="str">
        <x:v>Anexo IX</x:v>
      </x:c>
    </x:row>
    <x:row r="1665" ht="34" customHeight="1">
      <x:c r="A1665" s="3" t="str">
        <x:v>Agosto</x:v>
      </x:c>
      <x:c r="B1665" s="3" t="str">
        <x:v>O&amp;M</x:v>
      </x:c>
      <x:c r="C1665" s="3" t="str">
        <x:v>PRODUÇÃO</x:v>
      </x:c>
      <x:c r="D1665" s="3" t="str">
        <x:v>5022000263</x:v>
      </x:c>
      <x:c r="E1665" s="9" t="str">
        <x:v>RET COND 2PLEX BT 1X10(10)-1X35(35) LM</x:v>
      </x:c>
      <x:c r="F1665" s="3" t="str">
        <x:v>METRO</x:v>
      </x:c>
      <x:c r="G1665" s="10" t="n">
        <x:v>116</x:v>
      </x:c>
      <x:c r="H1665" s="10" t="n">
        <x:f>IF(G1665="","",G1665/12)</x:f>
        <x:v>9.666666666666666</x:v>
      </x:c>
      <x:c r="I1665" s="10" t="n">
        <x:v>168</x:v>
      </x:c>
      <x:c r="J1665" s="10" t="n">
        <x:f>IF(H1665="","",I1665-H1665)</x:f>
        <x:v>158.33333333333334</x:v>
      </x:c>
      <x:c r="K1665" s="11" t="n">
        <x:f>IF(H1665&gt;0,I1665/H1665,"")</x:f>
        <x:v>17.379310344827587</x:v>
      </x:c>
      <x:c r="L1665" s="12" t="n">
        <x:v>48.33</x:v>
      </x:c>
      <x:c r="M1665" s="12" t="n">
        <x:v>840</x:v>
      </x:c>
      <x:c r="N1665" s="12" t="n">
        <x:f>M1665-L1665</x:f>
        <x:v>791.67</x:v>
      </x:c>
      <x:c r="O1665" s="3" t="str">
        <x:v>Anexo IX</x:v>
      </x:c>
    </x:row>
    <x:row r="1666" ht="34" customHeight="1">
      <x:c r="A1666" s="3" t="str">
        <x:v>Agosto</x:v>
      </x:c>
      <x:c r="B1666" s="3" t="str">
        <x:v>O&amp;M</x:v>
      </x:c>
      <x:c r="C1666" s="3" t="str">
        <x:v>PRODUÇÃO</x:v>
      </x:c>
      <x:c r="D1666" s="3" t="str">
        <x:v>5022000258</x:v>
      </x:c>
      <x:c r="E1666" s="9" t="str">
        <x:v>RET ESTRIBO OU GRAMPO LINHA VIVA RD LM</x:v>
      </x:c>
      <x:c r="F1666" s="3" t="str">
        <x:v>UNIDADE</x:v>
      </x:c>
      <x:c r="G1666" s="10" t="n">
        <x:v>4</x:v>
      </x:c>
      <x:c r="H1666" s="10" t="n">
        <x:f>IF(G1666="","",G1666/12)</x:f>
        <x:v>0.3333333333333333</x:v>
      </x:c>
      <x:c r="I1666" s="10" t="n">
        <x:v>7</x:v>
      </x:c>
      <x:c r="J1666" s="10" t="n">
        <x:f>IF(H1666="","",I1666-H1666)</x:f>
        <x:v>6.666666666666667</x:v>
      </x:c>
      <x:c r="K1666" s="11" t="n">
        <x:f>IF(H1666&gt;0,I1666/H1666,"")</x:f>
        <x:v>21</x:v>
      </x:c>
      <x:c r="L1666" s="12" t="n">
        <x:v>37.33</x:v>
      </x:c>
      <x:c r="M1666" s="12" t="n">
        <x:v>783.93</x:v>
      </x:c>
      <x:c r="N1666" s="12" t="n">
        <x:f>M1666-L1666</x:f>
        <x:v>746.5999999999999</x:v>
      </x:c>
      <x:c r="O1666" s="3" t="str">
        <x:v>Anexo IX</x:v>
      </x:c>
    </x:row>
    <x:row r="1667" ht="34" customHeight="1">
      <x:c r="A1667" s="3" t="str">
        <x:v>Agosto</x:v>
      </x:c>
      <x:c r="B1667" s="3" t="str">
        <x:v>O&amp;M</x:v>
      </x:c>
      <x:c r="C1667" s="3" t="str">
        <x:v>PRODUÇÃO</x:v>
      </x:c>
      <x:c r="D1667" s="3" t="str">
        <x:v>5022000231</x:v>
      </x:c>
      <x:c r="E1667" s="9" t="str">
        <x:v>RET COND NU COBRE &gt; 50MM² LM</x:v>
      </x:c>
      <x:c r="F1667" s="3" t="str">
        <x:v>METRO</x:v>
      </x:c>
      <x:c r="G1667" s="10" t="n">
        <x:v>100</x:v>
      </x:c>
      <x:c r="H1667" s="10" t="n">
        <x:f>IF(G1667="","",G1667/12)</x:f>
        <x:v>8.333333333333334</x:v>
      </x:c>
      <x:c r="I1667" s="10" t="n">
        <x:v>0</x:v>
      </x:c>
      <x:c r="J1667" s="10" t="n">
        <x:f>IF(H1667="","",I1667-H1667)</x:f>
        <x:v>-8.333333333333334</x:v>
      </x:c>
      <x:c r="K1667" s="11" t="n">
        <x:f>IF(H1667&gt;0,I1667/H1667,"")</x:f>
        <x:v>0</x:v>
      </x:c>
      <x:c r="L1667" s="12" t="n">
        <x:v>27.42</x:v>
      </x:c>
      <x:c r="M1667" s="12" t="n">
        <x:v>0</x:v>
      </x:c>
      <x:c r="N1667" s="12" t="n">
        <x:f>M1667-L1667</x:f>
        <x:v>-27.42</x:v>
      </x:c>
      <x:c r="O1667" s="3" t="str">
        <x:v>Anexo IX</x:v>
      </x:c>
    </x:row>
    <x:row r="1668" ht="34" customHeight="1">
      <x:c r="A1668" s="3" t="str">
        <x:v>Agosto</x:v>
      </x:c>
      <x:c r="B1668" s="3" t="str">
        <x:v>O&amp;M</x:v>
      </x:c>
      <x:c r="C1668" s="3" t="str">
        <x:v>PRODUÇÃO</x:v>
      </x:c>
      <x:c r="D1668" s="3" t="str">
        <x:v>5035000069</x:v>
      </x:c>
      <x:c r="E1668" s="9" t="str">
        <x:v>PODA GRAM&gt;6&lt;12M REDE MT REBAIX 3MR PO LV</x:v>
      </x:c>
      <x:c r="F1668" s="3" t="str">
        <x:v>METRO</x:v>
      </x:c>
      <x:c r="G1668" s="10" t="n">
        <x:v>3.5277068882081783</x:v>
      </x:c>
      <x:c r="H1668" s="10" t="n">
        <x:f>IF(G1668="","",G1668/12)</x:f>
        <x:v>0.2939755740173482</x:v>
      </x:c>
      <x:c r="I1668" s="10" t="n">
        <x:v>0</x:v>
      </x:c>
      <x:c r="J1668" s="10" t="n">
        <x:f>IF(H1668="","",I1668-H1668)</x:f>
        <x:v>-0.2939755740173482</x:v>
      </x:c>
      <x:c r="K1668" s="11" t="n">
        <x:f>IF(H1668&gt;0,I1668/H1668,"")</x:f>
        <x:v>0</x:v>
      </x:c>
      <x:c r="L1668" s="12" t="n">
        <x:v>24.42</x:v>
      </x:c>
      <x:c r="M1668" s="12" t="n">
        <x:v>0</x:v>
      </x:c>
      <x:c r="N1668" s="12" t="n">
        <x:f>M1668-L1668</x:f>
        <x:v>-24.42</x:v>
      </x:c>
      <x:c r="O1668" s="3" t="str">
        <x:v>Anexo IX</x:v>
      </x:c>
    </x:row>
    <x:row r="1669" ht="34" customHeight="1">
      <x:c r="A1669" s="3" t="str">
        <x:v>Agosto</x:v>
      </x:c>
      <x:c r="B1669" s="3" t="str">
        <x:v>O&amp;M</x:v>
      </x:c>
      <x:c r="C1669" s="3" t="str">
        <x:v>PRODUÇÃO</x:v>
      </x:c>
      <x:c r="D1669" s="3" t="str">
        <x:v>5035000056</x:v>
      </x:c>
      <x:c r="E1669" s="9" t="str">
        <x:v>ELIMINAR ARV PEQUENO PORTE 2PS PO LV</x:v>
      </x:c>
      <x:c r="F1669" s="3" t="str">
        <x:v>UNIDADE</x:v>
      </x:c>
      <x:c r="G1669" s="10" t="n">
        <x:v>3.5277068882081783</x:v>
      </x:c>
      <x:c r="H1669" s="10" t="n">
        <x:f>IF(G1669="","",G1669/12)</x:f>
        <x:v>0.2939755740173482</x:v>
      </x:c>
      <x:c r="I1669" s="10" t="n">
        <x:v>1</x:v>
      </x:c>
      <x:c r="J1669" s="10" t="n">
        <x:f>IF(H1669="","",I1669-H1669)</x:f>
        <x:v>0.7060244259826518</x:v>
      </x:c>
      <x:c r="K1669" s="11" t="n">
        <x:f>IF(H1669&gt;0,I1669/H1669,"")</x:f>
        <x:v>3.4016431580842417</x:v>
      </x:c>
      <x:c r="L1669" s="12" t="n">
        <x:v>21.55</x:v>
      </x:c>
      <x:c r="M1669" s="12" t="n">
        <x:v>73.29</x:v>
      </x:c>
      <x:c r="N1669" s="12" t="n">
        <x:f>M1669-L1669</x:f>
        <x:v>51.74000000000001</x:v>
      </x:c>
      <x:c r="O1669" s="3" t="str">
        <x:v>Anexo IX</x:v>
      </x:c>
    </x:row>
    <x:row r="1670" ht="34" customHeight="1">
      <x:c r="A1670" s="3" t="str">
        <x:v>Agosto</x:v>
      </x:c>
      <x:c r="B1670" s="3" t="str">
        <x:v>O&amp;M</x:v>
      </x:c>
      <x:c r="C1670" s="3" t="str">
        <x:v>PRODUÇÃO</x:v>
      </x:c>
      <x:c r="D1670" s="3" t="str">
        <x:v>5022000265</x:v>
      </x:c>
      <x:c r="E1670" s="9" t="str">
        <x:v>RET COND 3PLEX BT 2X10(10)-2X35(35) LM</x:v>
      </x:c>
      <x:c r="F1670" s="3" t="str">
        <x:v>METRO</x:v>
      </x:c>
      <x:c r="G1670" s="10" t="n">
        <x:v>28</x:v>
      </x:c>
      <x:c r="H1670" s="10" t="n">
        <x:f>IF(G1670="","",G1670/12)</x:f>
        <x:v>2.3333333333333335</x:v>
      </x:c>
      <x:c r="I1670" s="10" t="n">
        <x:v>0</x:v>
      </x:c>
      <x:c r="J1670" s="10" t="n">
        <x:f>IF(H1670="","",I1670-H1670)</x:f>
        <x:v>-2.3333333333333335</x:v>
      </x:c>
      <x:c r="K1670" s="11" t="n">
        <x:f>IF(H1670&gt;0,I1670/H1670,"")</x:f>
        <x:v>0</x:v>
      </x:c>
      <x:c r="L1670" s="12" t="n">
        <x:v>11.67</x:v>
      </x:c>
      <x:c r="M1670" s="12" t="n">
        <x:v>0</x:v>
      </x:c>
      <x:c r="N1670" s="12" t="n">
        <x:f>M1670-L1670</x:f>
        <x:v>-11.67</x:v>
      </x:c>
      <x:c r="O1670" s="3" t="str">
        <x:v>Anexo IX</x:v>
      </x:c>
    </x:row>
    <x:row r="1671" ht="34" customHeight="1">
      <x:c r="A1671" s="3" t="str">
        <x:v>Agosto</x:v>
      </x:c>
      <x:c r="B1671" s="3" t="str">
        <x:v>O&amp;M</x:v>
      </x:c>
      <x:c r="C1671" s="3" t="str">
        <x:v>PRODUÇÃO</x:v>
      </x:c>
      <x:c r="D1671" s="3" t="str">
        <x:v>5022200055</x:v>
      </x:c>
      <x:c r="E1671" s="9" t="str">
        <x:v>INST ATERRAMENTO COMPL 3HASTES LM</x:v>
      </x:c>
      <x:c r="F1671" s="3" t="str">
        <x:v>CONJUNTO</x:v>
      </x:c>
      <x:c r="G1671" s="10" t="n">
        <x:v>0</x:v>
      </x:c>
      <x:c r="H1671" s="10" t="str">
        <x:f>IF(G1671="","",G1671/12)</x:f>
      </x:c>
      <x:c r="I1671" s="10" t="n">
        <x:v>0</x:v>
      </x:c>
      <x:c r="J1671" s="10" t="str">
        <x:f>IF(H1671="","",I1671-H1671)</x:f>
      </x:c>
      <x:c r="K1671" s="11" t="str">
        <x:f>IF(H1671&gt;0,I1671/H1671,"")</x:f>
      </x:c>
      <x:c r="L1671" s="12" t="n">
        <x:v>0</x:v>
      </x:c>
      <x:c r="M1671" s="12" t="n">
        <x:v>0</x:v>
      </x:c>
      <x:c r="N1671" s="12" t="n">
        <x:f>M1671-L1671</x:f>
        <x:v>0</x:v>
      </x:c>
      <x:c r="O1671" s="3" t="str">
        <x:v>Anexo IX</x:v>
      </x:c>
    </x:row>
    <x:row r="1672" ht="34" customHeight="1">
      <x:c r="A1672" s="3" t="str">
        <x:v>Agosto</x:v>
      </x:c>
      <x:c r="B1672" s="3" t="str">
        <x:v>O&amp;M</x:v>
      </x:c>
      <x:c r="C1672" s="3" t="str">
        <x:v>PRODUÇÃO</x:v>
      </x:c>
      <x:c r="D1672" s="3" t="str">
        <x:v>5022200034</x:v>
      </x:c>
      <x:c r="E1672" s="9" t="str">
        <x:v>INST ATERRAMENTO COMPL 5-8HASTES LM</x:v>
      </x:c>
      <x:c r="F1672" s="3" t="str">
        <x:v>CONJUNTO</x:v>
      </x:c>
      <x:c r="G1672" s="10" t="n">
        <x:v>0</x:v>
      </x:c>
      <x:c r="H1672" s="10" t="str">
        <x:f>IF(G1672="","",G1672/12)</x:f>
      </x:c>
      <x:c r="I1672" s="10" t="n">
        <x:v>1</x:v>
      </x:c>
      <x:c r="J1672" s="10" t="str">
        <x:f>IF(H1672="","",I1672-H1672)</x:f>
      </x:c>
      <x:c r="K1672" s="11" t="str">
        <x:f>IF(H1672&gt;0,I1672/H1672,"")</x:f>
      </x:c>
      <x:c r="L1672" s="12" t="n">
        <x:v>0</x:v>
      </x:c>
      <x:c r="M1672" s="12" t="n">
        <x:v>2318.23</x:v>
      </x:c>
      <x:c r="N1672" s="12" t="n">
        <x:f>M1672-L1672</x:f>
        <x:v>2318.23</x:v>
      </x:c>
      <x:c r="O1672" s="3" t="str">
        <x:v>Anexo IX</x:v>
      </x:c>
    </x:row>
    <x:row r="1673" ht="34" customHeight="1">
      <x:c r="A1673" s="3" t="str">
        <x:v>Agosto</x:v>
      </x:c>
      <x:c r="B1673" s="3" t="str">
        <x:v>O&amp;M</x:v>
      </x:c>
      <x:c r="C1673" s="3" t="str">
        <x:v>PRODUÇÃO</x:v>
      </x:c>
      <x:c r="D1673" s="3" t="str">
        <x:v>5022200057</x:v>
      </x:c>
      <x:c r="E1673" s="9" t="str">
        <x:v>INST ATERRAMENTO COMPL 12HASTES LM</x:v>
      </x:c>
      <x:c r="F1673" s="3" t="str">
        <x:v>CONJUNTO</x:v>
      </x:c>
      <x:c r="G1673" s="10" t="n">
        <x:v>0</x:v>
      </x:c>
      <x:c r="H1673" s="10" t="str">
        <x:f>IF(G1673="","",G1673/12)</x:f>
      </x:c>
      <x:c r="I1673" s="10" t="n">
        <x:v>0</x:v>
      </x:c>
      <x:c r="J1673" s="10" t="str">
        <x:f>IF(H1673="","",I1673-H1673)</x:f>
      </x:c>
      <x:c r="K1673" s="11" t="str">
        <x:f>IF(H1673&gt;0,I1673/H1673,"")</x:f>
      </x:c>
      <x:c r="L1673" s="12" t="n">
        <x:v>0</x:v>
      </x:c>
      <x:c r="M1673" s="12" t="n">
        <x:v>0</x:v>
      </x:c>
      <x:c r="N1673" s="12" t="n">
        <x:f>M1673-L1673</x:f>
        <x:v>0</x:v>
      </x:c>
      <x:c r="O1673" s="3" t="str">
        <x:v>Anexo IX</x:v>
      </x:c>
    </x:row>
    <x:row r="1674" ht="34" customHeight="1">
      <x:c r="A1674" s="3" t="str">
        <x:v>Agosto</x:v>
      </x:c>
      <x:c r="B1674" s="3" t="str">
        <x:v>O&amp;M</x:v>
      </x:c>
      <x:c r="C1674" s="3" t="str">
        <x:v>PRODUÇÃO</x:v>
      </x:c>
      <x:c r="D1674" s="3" t="str">
        <x:v>5022200051</x:v>
      </x:c>
      <x:c r="E1674" s="9" t="str">
        <x:v>INST ATERRAMENTO COMPL 16HASTES LM</x:v>
      </x:c>
      <x:c r="F1674" s="3" t="str">
        <x:v>CONJUNTO</x:v>
      </x:c>
      <x:c r="G1674" s="10" t="n">
        <x:v>0</x:v>
      </x:c>
      <x:c r="H1674" s="10" t="str">
        <x:f>IF(G1674="","",G1674/12)</x:f>
      </x:c>
      <x:c r="I1674" s="10" t="n">
        <x:v>0</x:v>
      </x:c>
      <x:c r="J1674" s="10" t="str">
        <x:f>IF(H1674="","",I1674-H1674)</x:f>
      </x:c>
      <x:c r="K1674" s="11" t="str">
        <x:f>IF(H1674&gt;0,I1674/H1674,"")</x:f>
      </x:c>
      <x:c r="L1674" s="12" t="n">
        <x:v>0</x:v>
      </x:c>
      <x:c r="M1674" s="12" t="n">
        <x:v>0</x:v>
      </x:c>
      <x:c r="N1674" s="12" t="n">
        <x:f>M1674-L1674</x:f>
        <x:v>0</x:v>
      </x:c>
      <x:c r="O1674" s="3" t="str">
        <x:v>Anexo IX</x:v>
      </x:c>
    </x:row>
    <x:row r="1675" ht="34" customHeight="1">
      <x:c r="A1675" s="3" t="str">
        <x:v>Agosto</x:v>
      </x:c>
      <x:c r="B1675" s="3" t="str">
        <x:v>O&amp;M</x:v>
      </x:c>
      <x:c r="C1675" s="3" t="str">
        <x:v>PRODUÇÃO</x:v>
      </x:c>
      <x:c r="D1675" s="3" t="str">
        <x:v>5022200052</x:v>
      </x:c>
      <x:c r="E1675" s="9" t="str">
        <x:v>INST ATERRAMENTO COMPL 25HASTES LM</x:v>
      </x:c>
      <x:c r="F1675" s="3" t="str">
        <x:v>CONJUNTO</x:v>
      </x:c>
      <x:c r="G1675" s="10" t="n">
        <x:v>0</x:v>
      </x:c>
      <x:c r="H1675" s="10" t="str">
        <x:f>IF(G1675="","",G1675/12)</x:f>
      </x:c>
      <x:c r="I1675" s="10" t="n">
        <x:v>0</x:v>
      </x:c>
      <x:c r="J1675" s="10" t="str">
        <x:f>IF(H1675="","",I1675-H1675)</x:f>
      </x:c>
      <x:c r="K1675" s="11" t="str">
        <x:f>IF(H1675&gt;0,I1675/H1675,"")</x:f>
      </x:c>
      <x:c r="L1675" s="12" t="n">
        <x:v>0</x:v>
      </x:c>
      <x:c r="M1675" s="12" t="n">
        <x:v>0</x:v>
      </x:c>
      <x:c r="N1675" s="12" t="n">
        <x:f>M1675-L1675</x:f>
        <x:v>0</x:v>
      </x:c>
      <x:c r="O1675" s="3" t="str">
        <x:v>Anexo IX</x:v>
      </x:c>
    </x:row>
    <x:row r="1676" ht="34" customHeight="1">
      <x:c r="A1676" s="3" t="str">
        <x:v>Agosto</x:v>
      </x:c>
      <x:c r="B1676" s="3" t="str">
        <x:v>O&amp;M</x:v>
      </x:c>
      <x:c r="C1676" s="3" t="str">
        <x:v>PRODUÇÃO</x:v>
      </x:c>
      <x:c r="D1676" s="3" t="str">
        <x:v>5022200053</x:v>
      </x:c>
      <x:c r="E1676" s="9" t="str">
        <x:v>INST ATERRAMENTO COMPL 36HASTES LM</x:v>
      </x:c>
      <x:c r="F1676" s="3" t="str">
        <x:v>CONJUNTO</x:v>
      </x:c>
      <x:c r="G1676" s="10" t="n">
        <x:v>0</x:v>
      </x:c>
      <x:c r="H1676" s="10" t="str">
        <x:f>IF(G1676="","",G1676/12)</x:f>
      </x:c>
      <x:c r="I1676" s="10" t="n">
        <x:v>0</x:v>
      </x:c>
      <x:c r="J1676" s="10" t="str">
        <x:f>IF(H1676="","",I1676-H1676)</x:f>
      </x:c>
      <x:c r="K1676" s="11" t="str">
        <x:f>IF(H1676&gt;0,I1676/H1676,"")</x:f>
      </x:c>
      <x:c r="L1676" s="12" t="n">
        <x:v>0</x:v>
      </x:c>
      <x:c r="M1676" s="12" t="n">
        <x:v>0</x:v>
      </x:c>
      <x:c r="N1676" s="12" t="n">
        <x:f>M1676-L1676</x:f>
        <x:v>0</x:v>
      </x:c>
      <x:c r="O1676" s="3" t="str">
        <x:v>Anexo IX</x:v>
      </x:c>
    </x:row>
    <x:row r="1677" ht="34" customHeight="1">
      <x:c r="A1677" s="3" t="str">
        <x:v>Agosto</x:v>
      </x:c>
      <x:c r="B1677" s="3" t="str">
        <x:v>O&amp;M</x:v>
      </x:c>
      <x:c r="C1677" s="3" t="str">
        <x:v>PRODUÇÃO</x:v>
      </x:c>
      <x:c r="D1677" s="3" t="str">
        <x:v>5022200050</x:v>
      </x:c>
      <x:c r="E1677" s="9" t="str">
        <x:v>FURAR POCO P/ ATERRAMENTO ATE 15M LM</x:v>
      </x:c>
      <x:c r="F1677" s="3" t="str">
        <x:v>CONJUNTO</x:v>
      </x:c>
      <x:c r="G1677" s="10" t="n">
        <x:v>0</x:v>
      </x:c>
      <x:c r="H1677" s="10" t="str">
        <x:f>IF(G1677="","",G1677/12)</x:f>
      </x:c>
      <x:c r="I1677" s="10" t="n">
        <x:v>0</x:v>
      </x:c>
      <x:c r="J1677" s="10" t="str">
        <x:f>IF(H1677="","",I1677-H1677)</x:f>
      </x:c>
      <x:c r="K1677" s="11" t="str">
        <x:f>IF(H1677&gt;0,I1677/H1677,"")</x:f>
      </x:c>
      <x:c r="L1677" s="12" t="n">
        <x:v>0</x:v>
      </x:c>
      <x:c r="M1677" s="12" t="n">
        <x:v>0</x:v>
      </x:c>
      <x:c r="N1677" s="12" t="n">
        <x:f>M1677-L1677</x:f>
        <x:v>0</x:v>
      </x:c>
      <x:c r="O1677" s="3" t="str">
        <x:v>Anexo IX</x:v>
      </x:c>
    </x:row>
    <x:row r="1678" ht="34" customHeight="1">
      <x:c r="A1678" s="3" t="str">
        <x:v>Agosto</x:v>
      </x:c>
      <x:c r="B1678" s="3" t="str">
        <x:v>O&amp;M</x:v>
      </x:c>
      <x:c r="C1678" s="3" t="str">
        <x:v>PRODUÇÃO</x:v>
      </x:c>
      <x:c r="D1678" s="3" t="str">
        <x:v>5022200054</x:v>
      </x:c>
      <x:c r="E1678" s="9" t="str">
        <x:v>FURAR POCO P/ ATERRAMENTO MAIOR 15M LM</x:v>
      </x:c>
      <x:c r="F1678" s="3" t="str">
        <x:v>CONJUNTO</x:v>
      </x:c>
      <x:c r="G1678" s="10" t="n">
        <x:v>0</x:v>
      </x:c>
      <x:c r="H1678" s="10" t="str">
        <x:f>IF(G1678="","",G1678/12)</x:f>
      </x:c>
      <x:c r="I1678" s="10" t="n">
        <x:v>0</x:v>
      </x:c>
      <x:c r="J1678" s="10" t="str">
        <x:f>IF(H1678="","",I1678-H1678)</x:f>
      </x:c>
      <x:c r="K1678" s="11" t="str">
        <x:f>IF(H1678&gt;0,I1678/H1678,"")</x:f>
      </x:c>
      <x:c r="L1678" s="12" t="n">
        <x:v>0</x:v>
      </x:c>
      <x:c r="M1678" s="12" t="n">
        <x:v>0</x:v>
      </x:c>
      <x:c r="N1678" s="12" t="n">
        <x:f>M1678-L1678</x:f>
        <x:v>0</x:v>
      </x:c>
      <x:c r="O1678" s="3" t="str">
        <x:v>Anexo IX</x:v>
      </x:c>
    </x:row>
    <x:row r="1679" ht="34" customHeight="1">
      <x:c r="A1679" s="3" t="str">
        <x:v>Agosto</x:v>
      </x:c>
      <x:c r="B1679" s="3" t="str">
        <x:v>O&amp;M</x:v>
      </x:c>
      <x:c r="C1679" s="3" t="str">
        <x:v>PRODUÇÃO</x:v>
      </x:c>
      <x:c r="D1679" s="3" t="str">
        <x:v>5022200038</x:v>
      </x:c>
      <x:c r="E1679" s="9" t="str">
        <x:v>RET SECCION E ATERRAM CERCA LM</x:v>
      </x:c>
      <x:c r="F1679" s="3" t="str">
        <x:v>CONJUNTO</x:v>
      </x:c>
      <x:c r="G1679" s="10" t="n">
        <x:v>0</x:v>
      </x:c>
      <x:c r="H1679" s="10" t="str">
        <x:f>IF(G1679="","",G1679/12)</x:f>
      </x:c>
      <x:c r="I1679" s="10" t="n">
        <x:v>0</x:v>
      </x:c>
      <x:c r="J1679" s="10" t="str">
        <x:f>IF(H1679="","",I1679-H1679)</x:f>
      </x:c>
      <x:c r="K1679" s="11" t="str">
        <x:f>IF(H1679&gt;0,I1679/H1679,"")</x:f>
      </x:c>
      <x:c r="L1679" s="12" t="n">
        <x:v>0</x:v>
      </x:c>
      <x:c r="M1679" s="12" t="n">
        <x:v>0</x:v>
      </x:c>
      <x:c r="N1679" s="12" t="n">
        <x:f>M1679-L1679</x:f>
        <x:v>0</x:v>
      </x:c>
      <x:c r="O1679" s="3" t="str">
        <x:v>Anexo IX</x:v>
      </x:c>
    </x:row>
    <x:row r="1680" ht="34" customHeight="1">
      <x:c r="A1680" s="3" t="str">
        <x:v>Agosto</x:v>
      </x:c>
      <x:c r="B1680" s="3" t="str">
        <x:v>O&amp;M</x:v>
      </x:c>
      <x:c r="C1680" s="3" t="str">
        <x:v>PRODUÇÃO</x:v>
      </x:c>
      <x:c r="D1680" s="3" t="str">
        <x:v>5022200039</x:v>
      </x:c>
      <x:c r="E1680" s="9" t="str">
        <x:v>TRATAMENTO QUIMICO DE SOLO P/ ATERRAM LM</x:v>
      </x:c>
      <x:c r="F1680" s="3" t="str">
        <x:v>UNIDADE</x:v>
      </x:c>
      <x:c r="G1680" s="10" t="n">
        <x:v>0</x:v>
      </x:c>
      <x:c r="H1680" s="10" t="str">
        <x:f>IF(G1680="","",G1680/12)</x:f>
      </x:c>
      <x:c r="I1680" s="10" t="n">
        <x:v>0</x:v>
      </x:c>
      <x:c r="J1680" s="10" t="str">
        <x:f>IF(H1680="","",I1680-H1680)</x:f>
      </x:c>
      <x:c r="K1680" s="11" t="str">
        <x:f>IF(H1680&gt;0,I1680/H1680,"")</x:f>
      </x:c>
      <x:c r="L1680" s="12" t="n">
        <x:v>0</x:v>
      </x:c>
      <x:c r="M1680" s="12" t="n">
        <x:v>0</x:v>
      </x:c>
      <x:c r="N1680" s="12" t="n">
        <x:f>M1680-L1680</x:f>
        <x:v>0</x:v>
      </x:c>
      <x:c r="O1680" s="3" t="str">
        <x:v>Anexo IX</x:v>
      </x:c>
    </x:row>
    <x:row r="1681" ht="34" customHeight="1">
      <x:c r="A1681" s="3" t="str">
        <x:v>Agosto</x:v>
      </x:c>
      <x:c r="B1681" s="3" t="str">
        <x:v>O&amp;M</x:v>
      </x:c>
      <x:c r="C1681" s="3" t="str">
        <x:v>PRODUÇÃO</x:v>
      </x:c>
      <x:c r="D1681" s="3" t="str">
        <x:v>5022200040</x:v>
      </x:c>
      <x:c r="E1681" s="9" t="str">
        <x:v>MEDIR RESISTENCIA ATERRAMENTO LM</x:v>
      </x:c>
      <x:c r="F1681" s="3" t="str">
        <x:v>UNIDADE</x:v>
      </x:c>
      <x:c r="G1681" s="10" t="n">
        <x:v>0</x:v>
      </x:c>
      <x:c r="H1681" s="10" t="str">
        <x:f>IF(G1681="","",G1681/12)</x:f>
      </x:c>
      <x:c r="I1681" s="10" t="n">
        <x:v>0</x:v>
      </x:c>
      <x:c r="J1681" s="10" t="str">
        <x:f>IF(H1681="","",I1681-H1681)</x:f>
      </x:c>
      <x:c r="K1681" s="11" t="str">
        <x:f>IF(H1681&gt;0,I1681/H1681,"")</x:f>
      </x:c>
      <x:c r="L1681" s="12" t="n">
        <x:v>0</x:v>
      </x:c>
      <x:c r="M1681" s="12" t="n">
        <x:v>0</x:v>
      </x:c>
      <x:c r="N1681" s="12" t="n">
        <x:f>M1681-L1681</x:f>
        <x:v>0</x:v>
      </x:c>
      <x:c r="O1681" s="3" t="str">
        <x:v>Anexo IX</x:v>
      </x:c>
    </x:row>
    <x:row r="1682" ht="34" customHeight="1">
      <x:c r="A1682" s="3" t="str">
        <x:v>Agosto</x:v>
      </x:c>
      <x:c r="B1682" s="3" t="str">
        <x:v>O&amp;M</x:v>
      </x:c>
      <x:c r="C1682" s="3" t="str">
        <x:v>PRODUÇÃO</x:v>
      </x:c>
      <x:c r="D1682" s="3" t="str">
        <x:v>5025300168</x:v>
      </x:c>
      <x:c r="E1682" s="9" t="str">
        <x:v>INST ESTR CP CHAVE FUSIVEL RELIG 1/2F LM</x:v>
      </x:c>
      <x:c r="F1682" s="3" t="str">
        <x:v>CONJUNTO</x:v>
      </x:c>
      <x:c r="G1682" s="10" t="n">
        <x:v>0</x:v>
      </x:c>
      <x:c r="H1682" s="10" t="str">
        <x:f>IF(G1682="","",G1682/12)</x:f>
      </x:c>
      <x:c r="I1682" s="10" t="n">
        <x:v>0</x:v>
      </x:c>
      <x:c r="J1682" s="10" t="str">
        <x:f>IF(H1682="","",I1682-H1682)</x:f>
      </x:c>
      <x:c r="K1682" s="11" t="str">
        <x:f>IF(H1682&gt;0,I1682/H1682,"")</x:f>
      </x:c>
      <x:c r="L1682" s="12" t="n">
        <x:v>0</x:v>
      </x:c>
      <x:c r="M1682" s="12" t="n">
        <x:v>0</x:v>
      </x:c>
      <x:c r="N1682" s="12" t="n">
        <x:f>M1682-L1682</x:f>
        <x:v>0</x:v>
      </x:c>
      <x:c r="O1682" s="3" t="str">
        <x:v>Anexo IX</x:v>
      </x:c>
    </x:row>
    <x:row r="1683" ht="34" customHeight="1">
      <x:c r="A1683" s="3" t="str">
        <x:v>Agosto</x:v>
      </x:c>
      <x:c r="B1683" s="3" t="str">
        <x:v>O&amp;M</x:v>
      </x:c>
      <x:c r="C1683" s="3" t="str">
        <x:v>PRODUÇÃO</x:v>
      </x:c>
      <x:c r="D1683" s="3" t="str">
        <x:v>5025300169</x:v>
      </x:c>
      <x:c r="E1683" s="9" t="str">
        <x:v>RET ESTR CP CHAVE FUSIVEL RELIG 1/2F LM</x:v>
      </x:c>
      <x:c r="F1683" s="3" t="str">
        <x:v>CONJUNTO</x:v>
      </x:c>
      <x:c r="G1683" s="10" t="n">
        <x:v>0</x:v>
      </x:c>
      <x:c r="H1683" s="10" t="str">
        <x:f>IF(G1683="","",G1683/12)</x:f>
      </x:c>
      <x:c r="I1683" s="10" t="n">
        <x:v>0</x:v>
      </x:c>
      <x:c r="J1683" s="10" t="str">
        <x:f>IF(H1683="","",I1683-H1683)</x:f>
      </x:c>
      <x:c r="K1683" s="11" t="str">
        <x:f>IF(H1683&gt;0,I1683/H1683,"")</x:f>
      </x:c>
      <x:c r="L1683" s="12" t="n">
        <x:v>0</x:v>
      </x:c>
      <x:c r="M1683" s="12" t="n">
        <x:v>0</x:v>
      </x:c>
      <x:c r="N1683" s="12" t="n">
        <x:f>M1683-L1683</x:f>
        <x:v>0</x:v>
      </x:c>
      <x:c r="O1683" s="3" t="str">
        <x:v>Anexo IX</x:v>
      </x:c>
    </x:row>
    <x:row r="1684" ht="34" customHeight="1">
      <x:c r="A1684" s="3" t="str">
        <x:v>Agosto</x:v>
      </x:c>
      <x:c r="B1684" s="3" t="str">
        <x:v>O&amp;M</x:v>
      </x:c>
      <x:c r="C1684" s="3" t="str">
        <x:v>PRODUÇÃO</x:v>
      </x:c>
      <x:c r="D1684" s="3" t="str">
        <x:v>5025300170</x:v>
      </x:c>
      <x:c r="E1684" s="9" t="str">
        <x:v>INST ESTR CP CHAVE FUSIVEL RELIG 3F LM</x:v>
      </x:c>
      <x:c r="F1684" s="3" t="str">
        <x:v>CONJUNTO</x:v>
      </x:c>
      <x:c r="G1684" s="10" t="n">
        <x:v>0</x:v>
      </x:c>
      <x:c r="H1684" s="10" t="str">
        <x:f>IF(G1684="","",G1684/12)</x:f>
      </x:c>
      <x:c r="I1684" s="10" t="n">
        <x:v>0</x:v>
      </x:c>
      <x:c r="J1684" s="10" t="str">
        <x:f>IF(H1684="","",I1684-H1684)</x:f>
      </x:c>
      <x:c r="K1684" s="11" t="str">
        <x:f>IF(H1684&gt;0,I1684/H1684,"")</x:f>
      </x:c>
      <x:c r="L1684" s="12" t="n">
        <x:v>0</x:v>
      </x:c>
      <x:c r="M1684" s="12" t="n">
        <x:v>0</x:v>
      </x:c>
      <x:c r="N1684" s="12" t="n">
        <x:f>M1684-L1684</x:f>
        <x:v>0</x:v>
      </x:c>
      <x:c r="O1684" s="3" t="str">
        <x:v>Anexo IX</x:v>
      </x:c>
    </x:row>
    <x:row r="1685" ht="34" customHeight="1">
      <x:c r="A1685" s="3" t="str">
        <x:v>Agosto</x:v>
      </x:c>
      <x:c r="B1685" s="3" t="str">
        <x:v>O&amp;M</x:v>
      </x:c>
      <x:c r="C1685" s="3" t="str">
        <x:v>PRODUÇÃO</x:v>
      </x:c>
      <x:c r="D1685" s="3" t="str">
        <x:v>5025300171</x:v>
      </x:c>
      <x:c r="E1685" s="9" t="str">
        <x:v>RET ESTR CP CHAVE FUSIVEL RELIG 3F LM</x:v>
      </x:c>
      <x:c r="F1685" s="3" t="str">
        <x:v>CONJUNTO</x:v>
      </x:c>
      <x:c r="G1685" s="10" t="n">
        <x:v>0</x:v>
      </x:c>
      <x:c r="H1685" s="10" t="str">
        <x:f>IF(G1685="","",G1685/12)</x:f>
      </x:c>
      <x:c r="I1685" s="10" t="n">
        <x:v>0</x:v>
      </x:c>
      <x:c r="J1685" s="10" t="str">
        <x:f>IF(H1685="","",I1685-H1685)</x:f>
      </x:c>
      <x:c r="K1685" s="11" t="str">
        <x:f>IF(H1685&gt;0,I1685/H1685,"")</x:f>
      </x:c>
      <x:c r="L1685" s="12" t="n">
        <x:v>0</x:v>
      </x:c>
      <x:c r="M1685" s="12" t="n">
        <x:v>0</x:v>
      </x:c>
      <x:c r="N1685" s="12" t="n">
        <x:f>M1685-L1685</x:f>
        <x:v>0</x:v>
      </x:c>
      <x:c r="O1685" s="3" t="str">
        <x:v>Anexo IX</x:v>
      </x:c>
    </x:row>
    <x:row r="1686" ht="34" customHeight="1">
      <x:c r="A1686" s="3" t="str">
        <x:v>Agosto</x:v>
      </x:c>
      <x:c r="B1686" s="3" t="str">
        <x:v>O&amp;M</x:v>
      </x:c>
      <x:c r="C1686" s="3" t="str">
        <x:v>PRODUÇÃO</x:v>
      </x:c>
      <x:c r="D1686" s="3" t="str">
        <x:v>5023000162</x:v>
      </x:c>
      <x:c r="E1686" s="9" t="str">
        <x:v>INST ESTR CP CHAVE FUSIVEL 1F LM</x:v>
      </x:c>
      <x:c r="F1686" s="3" t="str">
        <x:v>CONJUNTO</x:v>
      </x:c>
      <x:c r="G1686" s="10" t="n">
        <x:v>0</x:v>
      </x:c>
      <x:c r="H1686" s="10" t="str">
        <x:f>IF(G1686="","",G1686/12)</x:f>
      </x:c>
      <x:c r="I1686" s="10" t="n">
        <x:v>4</x:v>
      </x:c>
      <x:c r="J1686" s="10" t="str">
        <x:f>IF(H1686="","",I1686-H1686)</x:f>
      </x:c>
      <x:c r="K1686" s="11" t="str">
        <x:f>IF(H1686&gt;0,I1686/H1686,"")</x:f>
      </x:c>
      <x:c r="L1686" s="12" t="n">
        <x:v>0</x:v>
      </x:c>
      <x:c r="M1686" s="12" t="n">
        <x:v>1998.04</x:v>
      </x:c>
      <x:c r="N1686" s="12" t="n">
        <x:f>M1686-L1686</x:f>
        <x:v>1998.04</x:v>
      </x:c>
      <x:c r="O1686" s="3" t="str">
        <x:v>Anexo IX</x:v>
      </x:c>
    </x:row>
    <x:row r="1687" ht="34" customHeight="1">
      <x:c r="A1687" s="3" t="str">
        <x:v>Agosto</x:v>
      </x:c>
      <x:c r="B1687" s="3" t="str">
        <x:v>O&amp;M</x:v>
      </x:c>
      <x:c r="C1687" s="3" t="str">
        <x:v>PRODUÇÃO</x:v>
      </x:c>
      <x:c r="D1687" s="3" t="str">
        <x:v>5023000163</x:v>
      </x:c>
      <x:c r="E1687" s="9" t="str">
        <x:v>RET ESTR CP CHAVE FUSIVEL 1F LM</x:v>
      </x:c>
      <x:c r="F1687" s="3" t="str">
        <x:v>CONJUNTO</x:v>
      </x:c>
      <x:c r="G1687" s="10" t="n">
        <x:v>0</x:v>
      </x:c>
      <x:c r="H1687" s="10" t="str">
        <x:f>IF(G1687="","",G1687/12)</x:f>
      </x:c>
      <x:c r="I1687" s="10" t="n">
        <x:v>2</x:v>
      </x:c>
      <x:c r="J1687" s="10" t="str">
        <x:f>IF(H1687="","",I1687-H1687)</x:f>
      </x:c>
      <x:c r="K1687" s="11" t="str">
        <x:f>IF(H1687&gt;0,I1687/H1687,"")</x:f>
      </x:c>
      <x:c r="L1687" s="12" t="n">
        <x:v>0</x:v>
      </x:c>
      <x:c r="M1687" s="12" t="n">
        <x:v>736.12</x:v>
      </x:c>
      <x:c r="N1687" s="12" t="n">
        <x:f>M1687-L1687</x:f>
        <x:v>736.12</x:v>
      </x:c>
      <x:c r="O1687" s="3" t="str">
        <x:v>Anexo IX</x:v>
      </x:c>
    </x:row>
    <x:row r="1688" ht="34" customHeight="1">
      <x:c r="A1688" s="3" t="str">
        <x:v>Agosto</x:v>
      </x:c>
      <x:c r="B1688" s="3" t="str">
        <x:v>O&amp;M</x:v>
      </x:c>
      <x:c r="C1688" s="3" t="str">
        <x:v>PRODUÇÃO</x:v>
      </x:c>
      <x:c r="D1688" s="3" t="str">
        <x:v>5023000166</x:v>
      </x:c>
      <x:c r="E1688" s="9" t="str">
        <x:v>INST ESTR CP CHAVE FUSIVEL 2F LM</x:v>
      </x:c>
      <x:c r="F1688" s="3" t="str">
        <x:v>CONJUNTO</x:v>
      </x:c>
      <x:c r="G1688" s="10" t="n">
        <x:v>0</x:v>
      </x:c>
      <x:c r="H1688" s="10" t="str">
        <x:f>IF(G1688="","",G1688/12)</x:f>
      </x:c>
      <x:c r="I1688" s="10" t="n">
        <x:v>0</x:v>
      </x:c>
      <x:c r="J1688" s="10" t="str">
        <x:f>IF(H1688="","",I1688-H1688)</x:f>
      </x:c>
      <x:c r="K1688" s="11" t="str">
        <x:f>IF(H1688&gt;0,I1688/H1688,"")</x:f>
      </x:c>
      <x:c r="L1688" s="12" t="n">
        <x:v>0</x:v>
      </x:c>
      <x:c r="M1688" s="12" t="n">
        <x:v>0</x:v>
      </x:c>
      <x:c r="N1688" s="12" t="n">
        <x:f>M1688-L1688</x:f>
        <x:v>0</x:v>
      </x:c>
      <x:c r="O1688" s="3" t="str">
        <x:v>Anexo IX</x:v>
      </x:c>
    </x:row>
    <x:row r="1689" ht="34" customHeight="1">
      <x:c r="A1689" s="3" t="str">
        <x:v>Agosto</x:v>
      </x:c>
      <x:c r="B1689" s="3" t="str">
        <x:v>O&amp;M</x:v>
      </x:c>
      <x:c r="C1689" s="3" t="str">
        <x:v>PRODUÇÃO</x:v>
      </x:c>
      <x:c r="D1689" s="3" t="str">
        <x:v>5023000165</x:v>
      </x:c>
      <x:c r="E1689" s="9" t="str">
        <x:v>RET ESTR CP CHAVE FUSIVEL 2F LM</x:v>
      </x:c>
      <x:c r="F1689" s="3" t="str">
        <x:v>CONJUNTO</x:v>
      </x:c>
      <x:c r="G1689" s="10" t="n">
        <x:v>0</x:v>
      </x:c>
      <x:c r="H1689" s="10" t="str">
        <x:f>IF(G1689="","",G1689/12)</x:f>
      </x:c>
      <x:c r="I1689" s="10" t="n">
        <x:v>0</x:v>
      </x:c>
      <x:c r="J1689" s="10" t="str">
        <x:f>IF(H1689="","",I1689-H1689)</x:f>
      </x:c>
      <x:c r="K1689" s="11" t="str">
        <x:f>IF(H1689&gt;0,I1689/H1689,"")</x:f>
      </x:c>
      <x:c r="L1689" s="12" t="n">
        <x:v>0</x:v>
      </x:c>
      <x:c r="M1689" s="12" t="n">
        <x:v>0</x:v>
      </x:c>
      <x:c r="N1689" s="12" t="n">
        <x:f>M1689-L1689</x:f>
        <x:v>0</x:v>
      </x:c>
      <x:c r="O1689" s="3" t="str">
        <x:v>Anexo IX</x:v>
      </x:c>
    </x:row>
    <x:row r="1690" ht="34" customHeight="1">
      <x:c r="A1690" s="3" t="str">
        <x:v>Agosto</x:v>
      </x:c>
      <x:c r="B1690" s="3" t="str">
        <x:v>O&amp;M</x:v>
      </x:c>
      <x:c r="C1690" s="3" t="str">
        <x:v>PRODUÇÃO</x:v>
      </x:c>
      <x:c r="D1690" s="3" t="str">
        <x:v>5023000164</x:v>
      </x:c>
      <x:c r="E1690" s="9" t="str">
        <x:v>INST ESTR CP CHAVE FUSIVEL 3F LM</x:v>
      </x:c>
      <x:c r="F1690" s="3" t="str">
        <x:v>CONJUNTO</x:v>
      </x:c>
      <x:c r="G1690" s="10" t="n">
        <x:v>0</x:v>
      </x:c>
      <x:c r="H1690" s="10" t="str">
        <x:f>IF(G1690="","",G1690/12)</x:f>
      </x:c>
      <x:c r="I1690" s="10" t="n">
        <x:v>5</x:v>
      </x:c>
      <x:c r="J1690" s="10" t="str">
        <x:f>IF(H1690="","",I1690-H1690)</x:f>
      </x:c>
      <x:c r="K1690" s="11" t="str">
        <x:f>IF(H1690&gt;0,I1690/H1690,"")</x:f>
      </x:c>
      <x:c r="L1690" s="12" t="n">
        <x:v>0</x:v>
      </x:c>
      <x:c r="M1690" s="12" t="n">
        <x:v>3549.1</x:v>
      </x:c>
      <x:c r="N1690" s="12" t="n">
        <x:f>M1690-L1690</x:f>
        <x:v>3549.1</x:v>
      </x:c>
      <x:c r="O1690" s="3" t="str">
        <x:v>Anexo IX</x:v>
      </x:c>
    </x:row>
    <x:row r="1691" ht="34" customHeight="1">
      <x:c r="A1691" s="3" t="str">
        <x:v>Agosto</x:v>
      </x:c>
      <x:c r="B1691" s="3" t="str">
        <x:v>O&amp;M</x:v>
      </x:c>
      <x:c r="C1691" s="3" t="str">
        <x:v>PRODUÇÃO</x:v>
      </x:c>
      <x:c r="D1691" s="3" t="str">
        <x:v>5023000161</x:v>
      </x:c>
      <x:c r="E1691" s="9" t="str">
        <x:v>RET ESTR CP CHAVE FUSIVEL 3F LM</x:v>
      </x:c>
      <x:c r="F1691" s="3" t="str">
        <x:v>CONJUNTO</x:v>
      </x:c>
      <x:c r="G1691" s="10" t="n">
        <x:v>0</x:v>
      </x:c>
      <x:c r="H1691" s="10" t="str">
        <x:f>IF(G1691="","",G1691/12)</x:f>
      </x:c>
      <x:c r="I1691" s="10" t="n">
        <x:v>3</x:v>
      </x:c>
      <x:c r="J1691" s="10" t="str">
        <x:f>IF(H1691="","",I1691-H1691)</x:f>
      </x:c>
      <x:c r="K1691" s="11" t="str">
        <x:f>IF(H1691&gt;0,I1691/H1691,"")</x:f>
      </x:c>
      <x:c r="L1691" s="12" t="n">
        <x:v>0</x:v>
      </x:c>
      <x:c r="M1691" s="12" t="n">
        <x:v>1616.82</x:v>
      </x:c>
      <x:c r="N1691" s="12" t="n">
        <x:f>M1691-L1691</x:f>
        <x:v>1616.82</x:v>
      </x:c>
      <x:c r="O1691" s="3" t="str">
        <x:v>Anexo IX</x:v>
      </x:c>
    </x:row>
    <x:row r="1692" ht="34" customHeight="1">
      <x:c r="A1692" s="3" t="str">
        <x:v>Agosto</x:v>
      </x:c>
      <x:c r="B1692" s="3" t="str">
        <x:v>O&amp;M</x:v>
      </x:c>
      <x:c r="C1692" s="3" t="str">
        <x:v>PRODUÇÃO</x:v>
      </x:c>
      <x:c r="D1692" s="3" t="str">
        <x:v>5025300174</x:v>
      </x:c>
      <x:c r="E1692" s="9" t="str">
        <x:v>INST CHAVE FUSIVEL 34,5KV LM</x:v>
      </x:c>
      <x:c r="F1692" s="3" t="str">
        <x:v>UNIDADE</x:v>
      </x:c>
      <x:c r="G1692" s="10" t="n">
        <x:v>0</x:v>
      </x:c>
      <x:c r="H1692" s="10" t="str">
        <x:f>IF(G1692="","",G1692/12)</x:f>
      </x:c>
      <x:c r="I1692" s="10" t="n">
        <x:v>0</x:v>
      </x:c>
      <x:c r="J1692" s="10" t="str">
        <x:f>IF(H1692="","",I1692-H1692)</x:f>
      </x:c>
      <x:c r="K1692" s="11" t="str">
        <x:f>IF(H1692&gt;0,I1692/H1692,"")</x:f>
      </x:c>
      <x:c r="L1692" s="12" t="n">
        <x:v>0</x:v>
      </x:c>
      <x:c r="M1692" s="12" t="n">
        <x:v>0</x:v>
      </x:c>
      <x:c r="N1692" s="12" t="n">
        <x:f>M1692-L1692</x:f>
        <x:v>0</x:v>
      </x:c>
      <x:c r="O1692" s="3" t="str">
        <x:v>Anexo IX</x:v>
      </x:c>
    </x:row>
    <x:row r="1693" ht="34" customHeight="1">
      <x:c r="A1693" s="3" t="str">
        <x:v>Agosto</x:v>
      </x:c>
      <x:c r="B1693" s="3" t="str">
        <x:v>O&amp;M</x:v>
      </x:c>
      <x:c r="C1693" s="3" t="str">
        <x:v>PRODUÇÃO</x:v>
      </x:c>
      <x:c r="D1693" s="3" t="str">
        <x:v>5025300175</x:v>
      </x:c>
      <x:c r="E1693" s="9" t="str">
        <x:v>RET CHAVE FUSIVEL 34,5KV LM</x:v>
      </x:c>
      <x:c r="F1693" s="3" t="str">
        <x:v>UNIDADE</x:v>
      </x:c>
      <x:c r="G1693" s="10" t="n">
        <x:v>0</x:v>
      </x:c>
      <x:c r="H1693" s="10" t="str">
        <x:f>IF(G1693="","",G1693/12)</x:f>
      </x:c>
      <x:c r="I1693" s="10" t="n">
        <x:v>0</x:v>
      </x:c>
      <x:c r="J1693" s="10" t="str">
        <x:f>IF(H1693="","",I1693-H1693)</x:f>
      </x:c>
      <x:c r="K1693" s="11" t="str">
        <x:f>IF(H1693&gt;0,I1693/H1693,"")</x:f>
      </x:c>
      <x:c r="L1693" s="12" t="n">
        <x:v>0</x:v>
      </x:c>
      <x:c r="M1693" s="12" t="n">
        <x:v>0</x:v>
      </x:c>
      <x:c r="N1693" s="12" t="n">
        <x:f>M1693-L1693</x:f>
        <x:v>0</x:v>
      </x:c>
      <x:c r="O1693" s="3" t="str">
        <x:v>Anexo IX</x:v>
      </x:c>
    </x:row>
    <x:row r="1694" ht="34" customHeight="1">
      <x:c r="A1694" s="3" t="str">
        <x:v>Agosto</x:v>
      </x:c>
      <x:c r="B1694" s="3" t="str">
        <x:v>O&amp;M</x:v>
      </x:c>
      <x:c r="C1694" s="3" t="str">
        <x:v>PRODUÇÃO</x:v>
      </x:c>
      <x:c r="D1694" s="3" t="str">
        <x:v>5025300178</x:v>
      </x:c>
      <x:c r="E1694" s="9" t="str">
        <x:v>INST CHAVE SECCIONADORA A SECO 3F LM</x:v>
      </x:c>
      <x:c r="F1694" s="3" t="str">
        <x:v>UNIDADE</x:v>
      </x:c>
      <x:c r="G1694" s="10" t="n">
        <x:v>0</x:v>
      </x:c>
      <x:c r="H1694" s="10" t="str">
        <x:f>IF(G1694="","",G1694/12)</x:f>
      </x:c>
      <x:c r="I1694" s="10" t="n">
        <x:v>1</x:v>
      </x:c>
      <x:c r="J1694" s="10" t="str">
        <x:f>IF(H1694="","",I1694-H1694)</x:f>
      </x:c>
      <x:c r="K1694" s="11" t="str">
        <x:f>IF(H1694&gt;0,I1694/H1694,"")</x:f>
      </x:c>
      <x:c r="L1694" s="12" t="n">
        <x:v>0</x:v>
      </x:c>
      <x:c r="M1694" s="12" t="n">
        <x:v>701.54</x:v>
      </x:c>
      <x:c r="N1694" s="12" t="n">
        <x:f>M1694-L1694</x:f>
        <x:v>701.54</x:v>
      </x:c>
      <x:c r="O1694" s="3" t="str">
        <x:v>Anexo IX</x:v>
      </x:c>
    </x:row>
    <x:row r="1695" ht="34" customHeight="1">
      <x:c r="A1695" s="3" t="str">
        <x:v>Agosto</x:v>
      </x:c>
      <x:c r="B1695" s="3" t="str">
        <x:v>O&amp;M</x:v>
      </x:c>
      <x:c r="C1695" s="3" t="str">
        <x:v>PRODUÇÃO</x:v>
      </x:c>
      <x:c r="D1695" s="3" t="str">
        <x:v>5025300180</x:v>
      </x:c>
      <x:c r="E1695" s="9" t="str">
        <x:v>INST CHAVE BY-PASS LM</x:v>
      </x:c>
      <x:c r="F1695" s="3" t="str">
        <x:v>UNIDADE</x:v>
      </x:c>
      <x:c r="G1695" s="10" t="n">
        <x:v>0</x:v>
      </x:c>
      <x:c r="H1695" s="10" t="str">
        <x:f>IF(G1695="","",G1695/12)</x:f>
      </x:c>
      <x:c r="I1695" s="10" t="n">
        <x:v>0</x:v>
      </x:c>
      <x:c r="J1695" s="10" t="str">
        <x:f>IF(H1695="","",I1695-H1695)</x:f>
      </x:c>
      <x:c r="K1695" s="11" t="str">
        <x:f>IF(H1695&gt;0,I1695/H1695,"")</x:f>
      </x:c>
      <x:c r="L1695" s="12" t="n">
        <x:v>0</x:v>
      </x:c>
      <x:c r="M1695" s="12" t="n">
        <x:v>0</x:v>
      </x:c>
      <x:c r="N1695" s="12" t="n">
        <x:f>M1695-L1695</x:f>
        <x:v>0</x:v>
      </x:c>
      <x:c r="O1695" s="3" t="str">
        <x:v>Anexo IX</x:v>
      </x:c>
    </x:row>
    <x:row r="1696" ht="34" customHeight="1">
      <x:c r="A1696" s="3" t="str">
        <x:v>Agosto</x:v>
      </x:c>
      <x:c r="B1696" s="3" t="str">
        <x:v>O&amp;M</x:v>
      </x:c>
      <x:c r="C1696" s="3" t="str">
        <x:v>PRODUÇÃO</x:v>
      </x:c>
      <x:c r="D1696" s="3" t="str">
        <x:v>5025300181</x:v>
      </x:c>
      <x:c r="E1696" s="9" t="str">
        <x:v>RET CHAVE BY-PASS LM</x:v>
      </x:c>
      <x:c r="F1696" s="3" t="str">
        <x:v>UNIDADE</x:v>
      </x:c>
      <x:c r="G1696" s="10" t="n">
        <x:v>0</x:v>
      </x:c>
      <x:c r="H1696" s="10" t="str">
        <x:f>IF(G1696="","",G1696/12)</x:f>
      </x:c>
      <x:c r="I1696" s="10" t="n">
        <x:v>0</x:v>
      </x:c>
      <x:c r="J1696" s="10" t="str">
        <x:f>IF(H1696="","",I1696-H1696)</x:f>
      </x:c>
      <x:c r="K1696" s="11" t="str">
        <x:f>IF(H1696&gt;0,I1696/H1696,"")</x:f>
      </x:c>
      <x:c r="L1696" s="12" t="n">
        <x:v>0</x:v>
      </x:c>
      <x:c r="M1696" s="12" t="n">
        <x:v>0</x:v>
      </x:c>
      <x:c r="N1696" s="12" t="n">
        <x:f>M1696-L1696</x:f>
        <x:v>0</x:v>
      </x:c>
      <x:c r="O1696" s="3" t="str">
        <x:v>Anexo IX</x:v>
      </x:c>
    </x:row>
    <x:row r="1697" ht="34" customHeight="1">
      <x:c r="A1697" s="3" t="str">
        <x:v>Agosto</x:v>
      </x:c>
      <x:c r="B1697" s="3" t="str">
        <x:v>O&amp;M</x:v>
      </x:c>
      <x:c r="C1697" s="3" t="str">
        <x:v>PRODUÇÃO</x:v>
      </x:c>
      <x:c r="D1697" s="3" t="str">
        <x:v>5025300107</x:v>
      </x:c>
      <x:c r="E1697" s="9" t="str">
        <x:v>INST CHAVE A OLEO LM</x:v>
      </x:c>
      <x:c r="F1697" s="3" t="str">
        <x:v>UNIDADE</x:v>
      </x:c>
      <x:c r="G1697" s="10" t="n">
        <x:v>0</x:v>
      </x:c>
      <x:c r="H1697" s="10" t="str">
        <x:f>IF(G1697="","",G1697/12)</x:f>
      </x:c>
      <x:c r="I1697" s="10" t="n">
        <x:v>0</x:v>
      </x:c>
      <x:c r="J1697" s="10" t="str">
        <x:f>IF(H1697="","",I1697-H1697)</x:f>
      </x:c>
      <x:c r="K1697" s="11" t="str">
        <x:f>IF(H1697&gt;0,I1697/H1697,"")</x:f>
      </x:c>
      <x:c r="L1697" s="12" t="n">
        <x:v>0</x:v>
      </x:c>
      <x:c r="M1697" s="12" t="n">
        <x:v>0</x:v>
      </x:c>
      <x:c r="N1697" s="12" t="n">
        <x:f>M1697-L1697</x:f>
        <x:v>0</x:v>
      </x:c>
      <x:c r="O1697" s="3" t="str">
        <x:v>Anexo IX</x:v>
      </x:c>
    </x:row>
    <x:row r="1698" ht="34" customHeight="1">
      <x:c r="A1698" s="3" t="str">
        <x:v>Agosto</x:v>
      </x:c>
      <x:c r="B1698" s="3" t="str">
        <x:v>O&amp;M</x:v>
      </x:c>
      <x:c r="C1698" s="3" t="str">
        <x:v>PRODUÇÃO</x:v>
      </x:c>
      <x:c r="D1698" s="3" t="str">
        <x:v>5025300108</x:v>
      </x:c>
      <x:c r="E1698" s="9" t="str">
        <x:v>RET CHAVE A OLEO LM</x:v>
      </x:c>
      <x:c r="F1698" s="3" t="str">
        <x:v>UNIDADE</x:v>
      </x:c>
      <x:c r="G1698" s="10" t="n">
        <x:v>0</x:v>
      </x:c>
      <x:c r="H1698" s="10" t="str">
        <x:f>IF(G1698="","",G1698/12)</x:f>
      </x:c>
      <x:c r="I1698" s="10" t="n">
        <x:v>0</x:v>
      </x:c>
      <x:c r="J1698" s="10" t="str">
        <x:f>IF(H1698="","",I1698-H1698)</x:f>
      </x:c>
      <x:c r="K1698" s="11" t="str">
        <x:f>IF(H1698&gt;0,I1698/H1698,"")</x:f>
      </x:c>
      <x:c r="L1698" s="12" t="n">
        <x:v>0</x:v>
      </x:c>
      <x:c r="M1698" s="12" t="n">
        <x:v>0</x:v>
      </x:c>
      <x:c r="N1698" s="12" t="n">
        <x:f>M1698-L1698</x:f>
        <x:v>0</x:v>
      </x:c>
      <x:c r="O1698" s="3" t="str">
        <x:v>Anexo IX</x:v>
      </x:c>
    </x:row>
    <x:row r="1699" ht="34" customHeight="1">
      <x:c r="A1699" s="3" t="str">
        <x:v>Agosto</x:v>
      </x:c>
      <x:c r="B1699" s="3" t="str">
        <x:v>O&amp;M</x:v>
      </x:c>
      <x:c r="C1699" s="3" t="str">
        <x:v>PRODUÇÃO</x:v>
      </x:c>
      <x:c r="D1699" s="3" t="str">
        <x:v>5025300110</x:v>
      </x:c>
      <x:c r="E1699" s="9" t="str">
        <x:v>RET ELO FUSIVEL LM</x:v>
      </x:c>
      <x:c r="F1699" s="3" t="str">
        <x:v>CONJUNTO</x:v>
      </x:c>
      <x:c r="G1699" s="10" t="n">
        <x:v>0</x:v>
      </x:c>
      <x:c r="H1699" s="10" t="str">
        <x:f>IF(G1699="","",G1699/12)</x:f>
      </x:c>
      <x:c r="I1699" s="10" t="n">
        <x:v>43</x:v>
      </x:c>
      <x:c r="J1699" s="10" t="str">
        <x:f>IF(H1699="","",I1699-H1699)</x:f>
      </x:c>
      <x:c r="K1699" s="11" t="str">
        <x:f>IF(H1699&gt;0,I1699/H1699,"")</x:f>
      </x:c>
      <x:c r="L1699" s="12" t="n">
        <x:v>0</x:v>
      </x:c>
      <x:c r="M1699" s="12" t="n">
        <x:v>10462.33</x:v>
      </x:c>
      <x:c r="N1699" s="12" t="n">
        <x:f>M1699-L1699</x:f>
        <x:v>10462.33</x:v>
      </x:c>
      <x:c r="O1699" s="3" t="str">
        <x:v>Anexo IX</x:v>
      </x:c>
    </x:row>
    <x:row r="1700" ht="34" customHeight="1">
      <x:c r="A1700" s="3" t="str">
        <x:v>Agosto</x:v>
      </x:c>
      <x:c r="B1700" s="3" t="str">
        <x:v>O&amp;M</x:v>
      </x:c>
      <x:c r="C1700" s="3" t="str">
        <x:v>PRODUÇÃO</x:v>
      </x:c>
      <x:c r="D1700" s="3" t="str">
        <x:v>5023000153</x:v>
      </x:c>
      <x:c r="E1700" s="9" t="str">
        <x:v>INST ELO FUSIVEL C/ BY-PASS TEMP LM</x:v>
      </x:c>
      <x:c r="F1700" s="3" t="str">
        <x:v>CONJUNTO</x:v>
      </x:c>
      <x:c r="G1700" s="10" t="n">
        <x:v>0</x:v>
      </x:c>
      <x:c r="H1700" s="10" t="str">
        <x:f>IF(G1700="","",G1700/12)</x:f>
      </x:c>
      <x:c r="I1700" s="10" t="n">
        <x:v>0</x:v>
      </x:c>
      <x:c r="J1700" s="10" t="str">
        <x:f>IF(H1700="","",I1700-H1700)</x:f>
      </x:c>
      <x:c r="K1700" s="11" t="str">
        <x:f>IF(H1700&gt;0,I1700/H1700,"")</x:f>
      </x:c>
      <x:c r="L1700" s="12" t="n">
        <x:v>0</x:v>
      </x:c>
      <x:c r="M1700" s="12" t="n">
        <x:v>0</x:v>
      </x:c>
      <x:c r="N1700" s="12" t="n">
        <x:f>M1700-L1700</x:f>
        <x:v>0</x:v>
      </x:c>
      <x:c r="O1700" s="3" t="str">
        <x:v>Anexo IX</x:v>
      </x:c>
    </x:row>
    <x:row r="1701" ht="34" customHeight="1">
      <x:c r="A1701" s="3" t="str">
        <x:v>Agosto</x:v>
      </x:c>
      <x:c r="B1701" s="3" t="str">
        <x:v>O&amp;M</x:v>
      </x:c>
      <x:c r="C1701" s="3" t="str">
        <x:v>PRODUÇÃO</x:v>
      </x:c>
      <x:c r="D1701" s="3" t="str">
        <x:v>5023000154</x:v>
      </x:c>
      <x:c r="E1701" s="9" t="str">
        <x:v>RET ELO FUSIVEL C/ BY-PASS TEMP LM</x:v>
      </x:c>
      <x:c r="F1701" s="3" t="str">
        <x:v>CONJUNTO</x:v>
      </x:c>
      <x:c r="G1701" s="10" t="n">
        <x:v>0</x:v>
      </x:c>
      <x:c r="H1701" s="10" t="str">
        <x:f>IF(G1701="","",G1701/12)</x:f>
      </x:c>
      <x:c r="I1701" s="10" t="n">
        <x:v>0</x:v>
      </x:c>
      <x:c r="J1701" s="10" t="str">
        <x:f>IF(H1701="","",I1701-H1701)</x:f>
      </x:c>
      <x:c r="K1701" s="11" t="str">
        <x:f>IF(H1701&gt;0,I1701/H1701,"")</x:f>
      </x:c>
      <x:c r="L1701" s="12" t="n">
        <x:v>0</x:v>
      </x:c>
      <x:c r="M1701" s="12" t="n">
        <x:v>0</x:v>
      </x:c>
      <x:c r="N1701" s="12" t="n">
        <x:f>M1701-L1701</x:f>
        <x:v>0</x:v>
      </x:c>
      <x:c r="O1701" s="3" t="str">
        <x:v>Anexo IX</x:v>
      </x:c>
    </x:row>
    <x:row r="1702" ht="34" customHeight="1">
      <x:c r="A1702" s="3" t="str">
        <x:v>Agosto</x:v>
      </x:c>
      <x:c r="B1702" s="3" t="str">
        <x:v>O&amp;M</x:v>
      </x:c>
      <x:c r="C1702" s="3" t="str">
        <x:v>PRODUÇÃO</x:v>
      </x:c>
      <x:c r="D1702" s="3" t="str">
        <x:v>5023000189</x:v>
      </x:c>
      <x:c r="E1702" s="9" t="str">
        <x:v>INST SENSOR FALTA LM</x:v>
      </x:c>
      <x:c r="F1702" s="3" t="str">
        <x:v>UNIDADE</x:v>
      </x:c>
      <x:c r="G1702" s="10" t="n">
        <x:v>0</x:v>
      </x:c>
      <x:c r="H1702" s="10" t="str">
        <x:f>IF(G1702="","",G1702/12)</x:f>
      </x:c>
      <x:c r="I1702" s="10" t="n">
        <x:v>0</x:v>
      </x:c>
      <x:c r="J1702" s="10" t="str">
        <x:f>IF(H1702="","",I1702-H1702)</x:f>
      </x:c>
      <x:c r="K1702" s="11" t="str">
        <x:f>IF(H1702&gt;0,I1702/H1702,"")</x:f>
      </x:c>
      <x:c r="L1702" s="12" t="n">
        <x:v>0</x:v>
      </x:c>
      <x:c r="M1702" s="12" t="n">
        <x:v>0</x:v>
      </x:c>
      <x:c r="N1702" s="12" t="n">
        <x:f>M1702-L1702</x:f>
        <x:v>0</x:v>
      </x:c>
      <x:c r="O1702" s="3" t="str">
        <x:v>Anexo IX</x:v>
      </x:c>
    </x:row>
    <x:row r="1703" ht="34" customHeight="1">
      <x:c r="A1703" s="3" t="str">
        <x:v>Agosto</x:v>
      </x:c>
      <x:c r="B1703" s="3" t="str">
        <x:v>O&amp;M</x:v>
      </x:c>
      <x:c r="C1703" s="3" t="str">
        <x:v>PRODUÇÃO</x:v>
      </x:c>
      <x:c r="D1703" s="3" t="str">
        <x:v>5023000190</x:v>
      </x:c>
      <x:c r="E1703" s="9" t="str">
        <x:v>RET SENSOR FALTA LM</x:v>
      </x:c>
      <x:c r="F1703" s="3" t="str">
        <x:v>UNIDADE</x:v>
      </x:c>
      <x:c r="G1703" s="10" t="n">
        <x:v>0</x:v>
      </x:c>
      <x:c r="H1703" s="10" t="str">
        <x:f>IF(G1703="","",G1703/12)</x:f>
      </x:c>
      <x:c r="I1703" s="10" t="n">
        <x:v>0</x:v>
      </x:c>
      <x:c r="J1703" s="10" t="str">
        <x:f>IF(H1703="","",I1703-H1703)</x:f>
      </x:c>
      <x:c r="K1703" s="11" t="str">
        <x:f>IF(H1703&gt;0,I1703/H1703,"")</x:f>
      </x:c>
      <x:c r="L1703" s="12" t="n">
        <x:v>0</x:v>
      </x:c>
      <x:c r="M1703" s="12" t="n">
        <x:v>0</x:v>
      </x:c>
      <x:c r="N1703" s="12" t="n">
        <x:f>M1703-L1703</x:f>
        <x:v>0</x:v>
      </x:c>
      <x:c r="O1703" s="3" t="str">
        <x:v>Anexo IX</x:v>
      </x:c>
    </x:row>
    <x:row r="1704" ht="34" customHeight="1">
      <x:c r="A1704" s="3" t="str">
        <x:v>Agosto</x:v>
      </x:c>
      <x:c r="B1704" s="3" t="str">
        <x:v>O&amp;M</x:v>
      </x:c>
      <x:c r="C1704" s="3" t="str">
        <x:v>PRODUÇÃO</x:v>
      </x:c>
      <x:c r="D1704" s="3" t="str">
        <x:v>5025300114</x:v>
      </x:c>
      <x:c r="E1704" s="9" t="str">
        <x:v>INST ESTR CP SENSOR FALTA POSTE LM</x:v>
      </x:c>
      <x:c r="F1704" s="3" t="str">
        <x:v>CONJUNTO</x:v>
      </x:c>
      <x:c r="G1704" s="10" t="n">
        <x:v>0</x:v>
      </x:c>
      <x:c r="H1704" s="10" t="str">
        <x:f>IF(G1704="","",G1704/12)</x:f>
      </x:c>
      <x:c r="I1704" s="10" t="n">
        <x:v>0</x:v>
      </x:c>
      <x:c r="J1704" s="10" t="str">
        <x:f>IF(H1704="","",I1704-H1704)</x:f>
      </x:c>
      <x:c r="K1704" s="11" t="str">
        <x:f>IF(H1704&gt;0,I1704/H1704,"")</x:f>
      </x:c>
      <x:c r="L1704" s="12" t="n">
        <x:v>0</x:v>
      </x:c>
      <x:c r="M1704" s="12" t="n">
        <x:v>0</x:v>
      </x:c>
      <x:c r="N1704" s="12" t="n">
        <x:f>M1704-L1704</x:f>
        <x:v>0</x:v>
      </x:c>
      <x:c r="O1704" s="3" t="str">
        <x:v>Anexo IX</x:v>
      </x:c>
    </x:row>
    <x:row r="1705" ht="34" customHeight="1">
      <x:c r="A1705" s="3" t="str">
        <x:v>Agosto</x:v>
      </x:c>
      <x:c r="B1705" s="3" t="str">
        <x:v>O&amp;M</x:v>
      </x:c>
      <x:c r="C1705" s="3" t="str">
        <x:v>PRODUÇÃO</x:v>
      </x:c>
      <x:c r="D1705" s="3" t="str">
        <x:v>5025300115</x:v>
      </x:c>
      <x:c r="E1705" s="9" t="str">
        <x:v>RET ESTR CP SENSOR FALTA POSTE LM</x:v>
      </x:c>
      <x:c r="F1705" s="3" t="str">
        <x:v>CONJUNTO</x:v>
      </x:c>
      <x:c r="G1705" s="10" t="n">
        <x:v>0</x:v>
      </x:c>
      <x:c r="H1705" s="10" t="str">
        <x:f>IF(G1705="","",G1705/12)</x:f>
      </x:c>
      <x:c r="I1705" s="10" t="n">
        <x:v>0</x:v>
      </x:c>
      <x:c r="J1705" s="10" t="str">
        <x:f>IF(H1705="","",I1705-H1705)</x:f>
      </x:c>
      <x:c r="K1705" s="11" t="str">
        <x:f>IF(H1705&gt;0,I1705/H1705,"")</x:f>
      </x:c>
      <x:c r="L1705" s="12" t="n">
        <x:v>0</x:v>
      </x:c>
      <x:c r="M1705" s="12" t="n">
        <x:v>0</x:v>
      </x:c>
      <x:c r="N1705" s="12" t="n">
        <x:f>M1705-L1705</x:f>
        <x:v>0</x:v>
      </x:c>
      <x:c r="O1705" s="3" t="str">
        <x:v>Anexo IX</x:v>
      </x:c>
    </x:row>
    <x:row r="1706" ht="34" customHeight="1">
      <x:c r="A1706" s="3" t="str">
        <x:v>Agosto</x:v>
      </x:c>
      <x:c r="B1706" s="3" t="str">
        <x:v>O&amp;M</x:v>
      </x:c>
      <x:c r="C1706" s="3" t="str">
        <x:v>PRODUÇÃO</x:v>
      </x:c>
      <x:c r="D1706" s="3" t="str">
        <x:v>5025300117</x:v>
      </x:c>
      <x:c r="E1706" s="9" t="str">
        <x:v>RET RELIGADOR 1F POSTE LM</x:v>
      </x:c>
      <x:c r="F1706" s="3" t="str">
        <x:v>UNIDADE</x:v>
      </x:c>
      <x:c r="G1706" s="10" t="n">
        <x:v>0</x:v>
      </x:c>
      <x:c r="H1706" s="10" t="str">
        <x:f>IF(G1706="","",G1706/12)</x:f>
      </x:c>
      <x:c r="I1706" s="10" t="n">
        <x:v>0</x:v>
      </x:c>
      <x:c r="J1706" s="10" t="str">
        <x:f>IF(H1706="","",I1706-H1706)</x:f>
      </x:c>
      <x:c r="K1706" s="11" t="str">
        <x:f>IF(H1706&gt;0,I1706/H1706,"")</x:f>
      </x:c>
      <x:c r="L1706" s="12" t="n">
        <x:v>0</x:v>
      </x:c>
      <x:c r="M1706" s="12" t="n">
        <x:v>0</x:v>
      </x:c>
      <x:c r="N1706" s="12" t="n">
        <x:f>M1706-L1706</x:f>
        <x:v>0</x:v>
      </x:c>
      <x:c r="O1706" s="3" t="str">
        <x:v>Anexo IX</x:v>
      </x:c>
    </x:row>
    <x:row r="1707" ht="34" customHeight="1">
      <x:c r="A1707" s="3" t="str">
        <x:v>Agosto</x:v>
      </x:c>
      <x:c r="B1707" s="3" t="str">
        <x:v>O&amp;M</x:v>
      </x:c>
      <x:c r="C1707" s="3" t="str">
        <x:v>PRODUÇÃO</x:v>
      </x:c>
      <x:c r="D1707" s="3" t="str">
        <x:v>5025300118</x:v>
      </x:c>
      <x:c r="E1707" s="9" t="str">
        <x:v>INST ESTR CP RELIGADOR 1F POSTE LM</x:v>
      </x:c>
      <x:c r="F1707" s="3" t="str">
        <x:v>CONJUNTO</x:v>
      </x:c>
      <x:c r="G1707" s="10" t="n">
        <x:v>0</x:v>
      </x:c>
      <x:c r="H1707" s="10" t="str">
        <x:f>IF(G1707="","",G1707/12)</x:f>
      </x:c>
      <x:c r="I1707" s="10" t="n">
        <x:v>0</x:v>
      </x:c>
      <x:c r="J1707" s="10" t="str">
        <x:f>IF(H1707="","",I1707-H1707)</x:f>
      </x:c>
      <x:c r="K1707" s="11" t="str">
        <x:f>IF(H1707&gt;0,I1707/H1707,"")</x:f>
      </x:c>
      <x:c r="L1707" s="12" t="n">
        <x:v>0</x:v>
      </x:c>
      <x:c r="M1707" s="12" t="n">
        <x:v>0</x:v>
      </x:c>
      <x:c r="N1707" s="12" t="n">
        <x:f>M1707-L1707</x:f>
        <x:v>0</x:v>
      </x:c>
      <x:c r="O1707" s="3" t="str">
        <x:v>Anexo IX</x:v>
      </x:c>
    </x:row>
    <x:row r="1708" ht="34" customHeight="1">
      <x:c r="A1708" s="3" t="str">
        <x:v>Agosto</x:v>
      </x:c>
      <x:c r="B1708" s="3" t="str">
        <x:v>O&amp;M</x:v>
      </x:c>
      <x:c r="C1708" s="3" t="str">
        <x:v>PRODUÇÃO</x:v>
      </x:c>
      <x:c r="D1708" s="3" t="str">
        <x:v>5025300119</x:v>
      </x:c>
      <x:c r="E1708" s="9" t="str">
        <x:v>RET ESTR CP RELIGADOR 1F POSTE LM</x:v>
      </x:c>
      <x:c r="F1708" s="3" t="str">
        <x:v>CONJUNTO</x:v>
      </x:c>
      <x:c r="G1708" s="10" t="n">
        <x:v>0</x:v>
      </x:c>
      <x:c r="H1708" s="10" t="str">
        <x:f>IF(G1708="","",G1708/12)</x:f>
      </x:c>
      <x:c r="I1708" s="10" t="n">
        <x:v>0</x:v>
      </x:c>
      <x:c r="J1708" s="10" t="str">
        <x:f>IF(H1708="","",I1708-H1708)</x:f>
      </x:c>
      <x:c r="K1708" s="11" t="str">
        <x:f>IF(H1708&gt;0,I1708/H1708,"")</x:f>
      </x:c>
      <x:c r="L1708" s="12" t="n">
        <x:v>0</x:v>
      </x:c>
      <x:c r="M1708" s="12" t="n">
        <x:v>0</x:v>
      </x:c>
      <x:c r="N1708" s="12" t="n">
        <x:f>M1708-L1708</x:f>
        <x:v>0</x:v>
      </x:c>
      <x:c r="O1708" s="3" t="str">
        <x:v>Anexo IX</x:v>
      </x:c>
    </x:row>
    <x:row r="1709" ht="34" customHeight="1">
      <x:c r="A1709" s="3" t="str">
        <x:v>Agosto</x:v>
      </x:c>
      <x:c r="B1709" s="3" t="str">
        <x:v>O&amp;M</x:v>
      </x:c>
      <x:c r="C1709" s="3" t="str">
        <x:v>PRODUÇÃO</x:v>
      </x:c>
      <x:c r="D1709" s="3" t="str">
        <x:v>5025300227</x:v>
      </x:c>
      <x:c r="E1709" s="9" t="str">
        <x:v>INST ESTR CP RELIG DIST 1F BASE C 1F LM</x:v>
      </x:c>
      <x:c r="F1709" s="3" t="str">
        <x:v>CONJUNTO</x:v>
      </x:c>
      <x:c r="G1709" s="10" t="n">
        <x:v>0</x:v>
      </x:c>
      <x:c r="H1709" s="10" t="str">
        <x:f>IF(G1709="","",G1709/12)</x:f>
      </x:c>
      <x:c r="I1709" s="10" t="n">
        <x:v>0</x:v>
      </x:c>
      <x:c r="J1709" s="10" t="str">
        <x:f>IF(H1709="","",I1709-H1709)</x:f>
      </x:c>
      <x:c r="K1709" s="11" t="str">
        <x:f>IF(H1709&gt;0,I1709/H1709,"")</x:f>
      </x:c>
      <x:c r="L1709" s="12" t="n">
        <x:v>0</x:v>
      </x:c>
      <x:c r="M1709" s="12" t="n">
        <x:v>0</x:v>
      </x:c>
      <x:c r="N1709" s="12" t="n">
        <x:f>M1709-L1709</x:f>
        <x:v>0</x:v>
      </x:c>
      <x:c r="O1709" s="3" t="str">
        <x:v>Anexo IX</x:v>
      </x:c>
    </x:row>
    <x:row r="1710" ht="34" customHeight="1">
      <x:c r="A1710" s="3" t="str">
        <x:v>Agosto</x:v>
      </x:c>
      <x:c r="B1710" s="3" t="str">
        <x:v>O&amp;M</x:v>
      </x:c>
      <x:c r="C1710" s="3" t="str">
        <x:v>PRODUÇÃO</x:v>
      </x:c>
      <x:c r="D1710" s="3" t="str">
        <x:v>5025300228</x:v>
      </x:c>
      <x:c r="E1710" s="9" t="str">
        <x:v>RET ESTR CP RELIG DIST 1F BASE C 1F LM</x:v>
      </x:c>
      <x:c r="F1710" s="3" t="str">
        <x:v>CONJUNTO</x:v>
      </x:c>
      <x:c r="G1710" s="10" t="n">
        <x:v>0</x:v>
      </x:c>
      <x:c r="H1710" s="10" t="str">
        <x:f>IF(G1710="","",G1710/12)</x:f>
      </x:c>
      <x:c r="I1710" s="10" t="n">
        <x:v>0</x:v>
      </x:c>
      <x:c r="J1710" s="10" t="str">
        <x:f>IF(H1710="","",I1710-H1710)</x:f>
      </x:c>
      <x:c r="K1710" s="11" t="str">
        <x:f>IF(H1710&gt;0,I1710/H1710,"")</x:f>
      </x:c>
      <x:c r="L1710" s="12" t="n">
        <x:v>0</x:v>
      </x:c>
      <x:c r="M1710" s="12" t="n">
        <x:v>0</x:v>
      </x:c>
      <x:c r="N1710" s="12" t="n">
        <x:f>M1710-L1710</x:f>
        <x:v>0</x:v>
      </x:c>
      <x:c r="O1710" s="3" t="str">
        <x:v>Anexo IX</x:v>
      </x:c>
    </x:row>
    <x:row r="1711" ht="34" customHeight="1">
      <x:c r="A1711" s="3" t="str">
        <x:v>Agosto</x:v>
      </x:c>
      <x:c r="B1711" s="3" t="str">
        <x:v>O&amp;M</x:v>
      </x:c>
      <x:c r="C1711" s="3" t="str">
        <x:v>PRODUÇÃO</x:v>
      </x:c>
      <x:c r="D1711" s="3" t="str">
        <x:v>5025300264</x:v>
      </x:c>
      <x:c r="E1711" s="9" t="str">
        <x:v>INST ESTR CP RELIG DIST 1F BASE C 2F LM</x:v>
      </x:c>
      <x:c r="F1711" s="3" t="str">
        <x:v>CONJUNTO</x:v>
      </x:c>
      <x:c r="G1711" s="10" t="n">
        <x:v>0</x:v>
      </x:c>
      <x:c r="H1711" s="10" t="str">
        <x:f>IF(G1711="","",G1711/12)</x:f>
      </x:c>
      <x:c r="I1711" s="10" t="n">
        <x:v>0</x:v>
      </x:c>
      <x:c r="J1711" s="10" t="str">
        <x:f>IF(H1711="","",I1711-H1711)</x:f>
      </x:c>
      <x:c r="K1711" s="11" t="str">
        <x:f>IF(H1711&gt;0,I1711/H1711,"")</x:f>
      </x:c>
      <x:c r="L1711" s="12" t="n">
        <x:v>0</x:v>
      </x:c>
      <x:c r="M1711" s="12" t="n">
        <x:v>0</x:v>
      </x:c>
      <x:c r="N1711" s="12" t="n">
        <x:f>M1711-L1711</x:f>
        <x:v>0</x:v>
      </x:c>
      <x:c r="O1711" s="3" t="str">
        <x:v>Anexo IX</x:v>
      </x:c>
    </x:row>
    <x:row r="1712" ht="34" customHeight="1">
      <x:c r="A1712" s="3" t="str">
        <x:v>Agosto</x:v>
      </x:c>
      <x:c r="B1712" s="3" t="str">
        <x:v>O&amp;M</x:v>
      </x:c>
      <x:c r="C1712" s="3" t="str">
        <x:v>PRODUÇÃO</x:v>
      </x:c>
      <x:c r="D1712" s="3" t="str">
        <x:v>5025300267</x:v>
      </x:c>
      <x:c r="E1712" s="9" t="str">
        <x:v>RET ESTR CP RELIG DIST 1F BASE C 2F LM</x:v>
      </x:c>
      <x:c r="F1712" s="3" t="str">
        <x:v>CONJUNTO</x:v>
      </x:c>
      <x:c r="G1712" s="10" t="n">
        <x:v>0</x:v>
      </x:c>
      <x:c r="H1712" s="10" t="str">
        <x:f>IF(G1712="","",G1712/12)</x:f>
      </x:c>
      <x:c r="I1712" s="10" t="n">
        <x:v>0</x:v>
      </x:c>
      <x:c r="J1712" s="10" t="str">
        <x:f>IF(H1712="","",I1712-H1712)</x:f>
      </x:c>
      <x:c r="K1712" s="11" t="str">
        <x:f>IF(H1712&gt;0,I1712/H1712,"")</x:f>
      </x:c>
      <x:c r="L1712" s="12" t="n">
        <x:v>0</x:v>
      </x:c>
      <x:c r="M1712" s="12" t="n">
        <x:v>0</x:v>
      </x:c>
      <x:c r="N1712" s="12" t="n">
        <x:f>M1712-L1712</x:f>
        <x:v>0</x:v>
      </x:c>
      <x:c r="O1712" s="3" t="str">
        <x:v>Anexo IX</x:v>
      </x:c>
    </x:row>
    <x:row r="1713" ht="34" customHeight="1">
      <x:c r="A1713" s="3" t="str">
        <x:v>Agosto</x:v>
      </x:c>
      <x:c r="B1713" s="3" t="str">
        <x:v>O&amp;M</x:v>
      </x:c>
      <x:c r="C1713" s="3" t="str">
        <x:v>PRODUÇÃO</x:v>
      </x:c>
      <x:c r="D1713" s="3" t="str">
        <x:v>5023000155</x:v>
      </x:c>
      <x:c r="E1713" s="9" t="str">
        <x:v>INST ESTR CP RELIG/SEC 3F &gt;400A ENERG LM</x:v>
      </x:c>
      <x:c r="F1713" s="3" t="str">
        <x:v>CONJUNTO</x:v>
      </x:c>
      <x:c r="G1713" s="10" t="n">
        <x:v>0</x:v>
      </x:c>
      <x:c r="H1713" s="10" t="str">
        <x:f>IF(G1713="","",G1713/12)</x:f>
      </x:c>
      <x:c r="I1713" s="10" t="n">
        <x:v>0</x:v>
      </x:c>
      <x:c r="J1713" s="10" t="str">
        <x:f>IF(H1713="","",I1713-H1713)</x:f>
      </x:c>
      <x:c r="K1713" s="11" t="str">
        <x:f>IF(H1713&gt;0,I1713/H1713,"")</x:f>
      </x:c>
      <x:c r="L1713" s="12" t="n">
        <x:v>0</x:v>
      </x:c>
      <x:c r="M1713" s="12" t="n">
        <x:v>0</x:v>
      </x:c>
      <x:c r="N1713" s="12" t="n">
        <x:f>M1713-L1713</x:f>
        <x:v>0</x:v>
      </x:c>
      <x:c r="O1713" s="3" t="str">
        <x:v>Anexo IX</x:v>
      </x:c>
    </x:row>
    <x:row r="1714" ht="34" customHeight="1">
      <x:c r="A1714" s="3" t="str">
        <x:v>Agosto</x:v>
      </x:c>
      <x:c r="B1714" s="3" t="str">
        <x:v>O&amp;M</x:v>
      </x:c>
      <x:c r="C1714" s="3" t="str">
        <x:v>PRODUÇÃO</x:v>
      </x:c>
      <x:c r="D1714" s="3" t="str">
        <x:v>5023000156</x:v>
      </x:c>
      <x:c r="E1714" s="9" t="str">
        <x:v>RET ESTR CP RELIG/SEC 3F &gt;400A ENERG LM</x:v>
      </x:c>
      <x:c r="F1714" s="3" t="str">
        <x:v>CONJUNTO</x:v>
      </x:c>
      <x:c r="G1714" s="10" t="n">
        <x:v>0</x:v>
      </x:c>
      <x:c r="H1714" s="10" t="str">
        <x:f>IF(G1714="","",G1714/12)</x:f>
      </x:c>
      <x:c r="I1714" s="10" t="n">
        <x:v>0</x:v>
      </x:c>
      <x:c r="J1714" s="10" t="str">
        <x:f>IF(H1714="","",I1714-H1714)</x:f>
      </x:c>
      <x:c r="K1714" s="11" t="str">
        <x:f>IF(H1714&gt;0,I1714/H1714,"")</x:f>
      </x:c>
      <x:c r="L1714" s="12" t="n">
        <x:v>0</x:v>
      </x:c>
      <x:c r="M1714" s="12" t="n">
        <x:v>0</x:v>
      </x:c>
      <x:c r="N1714" s="12" t="n">
        <x:f>M1714-L1714</x:f>
        <x:v>0</x:v>
      </x:c>
      <x:c r="O1714" s="3" t="str">
        <x:v>Anexo IX</x:v>
      </x:c>
    </x:row>
    <x:row r="1715" ht="34" customHeight="1">
      <x:c r="A1715" s="3" t="str">
        <x:v>Agosto</x:v>
      </x:c>
      <x:c r="B1715" s="3" t="str">
        <x:v>O&amp;M</x:v>
      </x:c>
      <x:c r="C1715" s="3" t="str">
        <x:v>PRODUÇÃO</x:v>
      </x:c>
      <x:c r="D1715" s="3" t="str">
        <x:v>5023000157</x:v>
      </x:c>
      <x:c r="E1715" s="9" t="str">
        <x:v>INST ESTR CP RELIGADOR/SEC 3F &lt;=400A LM</x:v>
      </x:c>
      <x:c r="F1715" s="3" t="str">
        <x:v>CONJUNTO</x:v>
      </x:c>
      <x:c r="G1715" s="10" t="n">
        <x:v>0</x:v>
      </x:c>
      <x:c r="H1715" s="10" t="str">
        <x:f>IF(G1715="","",G1715/12)</x:f>
      </x:c>
      <x:c r="I1715" s="10" t="n">
        <x:v>0</x:v>
      </x:c>
      <x:c r="J1715" s="10" t="str">
        <x:f>IF(H1715="","",I1715-H1715)</x:f>
      </x:c>
      <x:c r="K1715" s="11" t="str">
        <x:f>IF(H1715&gt;0,I1715/H1715,"")</x:f>
      </x:c>
      <x:c r="L1715" s="12" t="n">
        <x:v>0</x:v>
      </x:c>
      <x:c r="M1715" s="12" t="n">
        <x:v>0</x:v>
      </x:c>
      <x:c r="N1715" s="12" t="n">
        <x:f>M1715-L1715</x:f>
        <x:v>0</x:v>
      </x:c>
      <x:c r="O1715" s="3" t="str">
        <x:v>Anexo IX</x:v>
      </x:c>
    </x:row>
    <x:row r="1716" ht="34" customHeight="1">
      <x:c r="A1716" s="3" t="str">
        <x:v>Agosto</x:v>
      </x:c>
      <x:c r="B1716" s="3" t="str">
        <x:v>O&amp;M</x:v>
      </x:c>
      <x:c r="C1716" s="3" t="str">
        <x:v>PRODUÇÃO</x:v>
      </x:c>
      <x:c r="D1716" s="3" t="str">
        <x:v>5023000158</x:v>
      </x:c>
      <x:c r="E1716" s="9" t="str">
        <x:v>RET ESTR CP RELIGADOR/SEC 3F &lt;=400A LM</x:v>
      </x:c>
      <x:c r="F1716" s="3" t="str">
        <x:v>CONJUNTO</x:v>
      </x:c>
      <x:c r="G1716" s="10" t="n">
        <x:v>0</x:v>
      </x:c>
      <x:c r="H1716" s="10" t="str">
        <x:f>IF(G1716="","",G1716/12)</x:f>
      </x:c>
      <x:c r="I1716" s="10" t="n">
        <x:v>0</x:v>
      </x:c>
      <x:c r="J1716" s="10" t="str">
        <x:f>IF(H1716="","",I1716-H1716)</x:f>
      </x:c>
      <x:c r="K1716" s="11" t="str">
        <x:f>IF(H1716&gt;0,I1716/H1716,"")</x:f>
      </x:c>
      <x:c r="L1716" s="12" t="n">
        <x:v>0</x:v>
      </x:c>
      <x:c r="M1716" s="12" t="n">
        <x:v>0</x:v>
      </x:c>
      <x:c r="N1716" s="12" t="n">
        <x:f>M1716-L1716</x:f>
        <x:v>0</x:v>
      </x:c>
      <x:c r="O1716" s="3" t="str">
        <x:v>Anexo IX</x:v>
      </x:c>
    </x:row>
    <x:row r="1717" ht="34" customHeight="1">
      <x:c r="A1717" s="3" t="str">
        <x:v>Agosto</x:v>
      </x:c>
      <x:c r="B1717" s="3" t="str">
        <x:v>O&amp;M</x:v>
      </x:c>
      <x:c r="C1717" s="3" t="str">
        <x:v>PRODUÇÃO</x:v>
      </x:c>
      <x:c r="D1717" s="3" t="str">
        <x:v>5023000188</x:v>
      </x:c>
      <x:c r="E1717" s="9" t="str">
        <x:v>INST REGULADOR TENSAO 1F POSTE LM</x:v>
      </x:c>
      <x:c r="F1717" s="3" t="str">
        <x:v>UNIDADE</x:v>
      </x:c>
      <x:c r="G1717" s="10" t="n">
        <x:v>0</x:v>
      </x:c>
      <x:c r="H1717" s="10" t="str">
        <x:f>IF(G1717="","",G1717/12)</x:f>
      </x:c>
      <x:c r="I1717" s="10" t="n">
        <x:v>1</x:v>
      </x:c>
      <x:c r="J1717" s="10" t="str">
        <x:f>IF(H1717="","",I1717-H1717)</x:f>
      </x:c>
      <x:c r="K1717" s="11" t="str">
        <x:f>IF(H1717&gt;0,I1717/H1717,"")</x:f>
      </x:c>
      <x:c r="L1717" s="12" t="n">
        <x:v>0</x:v>
      </x:c>
      <x:c r="M1717" s="12" t="n">
        <x:v>1511.66</x:v>
      </x:c>
      <x:c r="N1717" s="12" t="n">
        <x:f>M1717-L1717</x:f>
        <x:v>1511.66</x:v>
      </x:c>
      <x:c r="O1717" s="3" t="str">
        <x:v>Anexo IX</x:v>
      </x:c>
    </x:row>
    <x:row r="1718" ht="34" customHeight="1">
      <x:c r="A1718" s="3" t="str">
        <x:v>Agosto</x:v>
      </x:c>
      <x:c r="B1718" s="3" t="str">
        <x:v>O&amp;M</x:v>
      </x:c>
      <x:c r="C1718" s="3" t="str">
        <x:v>PRODUÇÃO</x:v>
      </x:c>
      <x:c r="D1718" s="3" t="str">
        <x:v>5023000187</x:v>
      </x:c>
      <x:c r="E1718" s="9" t="str">
        <x:v>RET REGULADOR TENSAO POSTE 1F LM</x:v>
      </x:c>
      <x:c r="F1718" s="3" t="str">
        <x:v>UNIDADE</x:v>
      </x:c>
      <x:c r="G1718" s="10" t="n">
        <x:v>0</x:v>
      </x:c>
      <x:c r="H1718" s="10" t="str">
        <x:f>IF(G1718="","",G1718/12)</x:f>
      </x:c>
      <x:c r="I1718" s="10" t="n">
        <x:v>1</x:v>
      </x:c>
      <x:c r="J1718" s="10" t="str">
        <x:f>IF(H1718="","",I1718-H1718)</x:f>
      </x:c>
      <x:c r="K1718" s="11" t="str">
        <x:f>IF(H1718&gt;0,I1718/H1718,"")</x:f>
      </x:c>
      <x:c r="L1718" s="12" t="n">
        <x:v>0</x:v>
      </x:c>
      <x:c r="M1718" s="12" t="n">
        <x:v>1183.04</x:v>
      </x:c>
      <x:c r="N1718" s="12" t="n">
        <x:f>M1718-L1718</x:f>
        <x:v>1183.04</x:v>
      </x:c>
      <x:c r="O1718" s="3" t="str">
        <x:v>Anexo IX</x:v>
      </x:c>
    </x:row>
    <x:row r="1719" ht="34" customHeight="1">
      <x:c r="A1719" s="3" t="str">
        <x:v>Agosto</x:v>
      </x:c>
      <x:c r="B1719" s="3" t="str">
        <x:v>O&amp;M</x:v>
      </x:c>
      <x:c r="C1719" s="3" t="str">
        <x:v>PRODUÇÃO</x:v>
      </x:c>
      <x:c r="D1719" s="3" t="str">
        <x:v>5023000167</x:v>
      </x:c>
      <x:c r="E1719" s="9" t="str">
        <x:v>INST ESTR CP BCO REGUL 3F PLAT S/ATER LM</x:v>
      </x:c>
      <x:c r="F1719" s="3" t="str">
        <x:v>CONJUNTO</x:v>
      </x:c>
      <x:c r="G1719" s="10" t="n">
        <x:v>0</x:v>
      </x:c>
      <x:c r="H1719" s="10" t="str">
        <x:f>IF(G1719="","",G1719/12)</x:f>
      </x:c>
      <x:c r="I1719" s="10" t="n">
        <x:v>0</x:v>
      </x:c>
      <x:c r="J1719" s="10" t="str">
        <x:f>IF(H1719="","",I1719-H1719)</x:f>
      </x:c>
      <x:c r="K1719" s="11" t="str">
        <x:f>IF(H1719&gt;0,I1719/H1719,"")</x:f>
      </x:c>
      <x:c r="L1719" s="12" t="n">
        <x:v>0</x:v>
      </x:c>
      <x:c r="M1719" s="12" t="n">
        <x:v>0</x:v>
      </x:c>
      <x:c r="N1719" s="12" t="n">
        <x:f>M1719-L1719</x:f>
        <x:v>0</x:v>
      </x:c>
      <x:c r="O1719" s="3" t="str">
        <x:v>Anexo IX</x:v>
      </x:c>
    </x:row>
    <x:row r="1720" ht="34" customHeight="1">
      <x:c r="A1720" s="3" t="str">
        <x:v>Agosto</x:v>
      </x:c>
      <x:c r="B1720" s="3" t="str">
        <x:v>O&amp;M</x:v>
      </x:c>
      <x:c r="C1720" s="3" t="str">
        <x:v>PRODUÇÃO</x:v>
      </x:c>
      <x:c r="D1720" s="3" t="str">
        <x:v>5025300127</x:v>
      </x:c>
      <x:c r="E1720" s="9" t="str">
        <x:v>RET ESTR CP BCO REGUL 3F PLAT LM</x:v>
      </x:c>
      <x:c r="F1720" s="3" t="str">
        <x:v>CONJUNTO</x:v>
      </x:c>
      <x:c r="G1720" s="10" t="n">
        <x:v>0</x:v>
      </x:c>
      <x:c r="H1720" s="10" t="str">
        <x:f>IF(G1720="","",G1720/12)</x:f>
      </x:c>
      <x:c r="I1720" s="10" t="n">
        <x:v>1</x:v>
      </x:c>
      <x:c r="J1720" s="10" t="str">
        <x:f>IF(H1720="","",I1720-H1720)</x:f>
      </x:c>
      <x:c r="K1720" s="11" t="str">
        <x:f>IF(H1720&gt;0,I1720/H1720,"")</x:f>
      </x:c>
      <x:c r="L1720" s="12" t="n">
        <x:v>0</x:v>
      </x:c>
      <x:c r="M1720" s="12" t="n">
        <x:v>3921.51</x:v>
      </x:c>
      <x:c r="N1720" s="12" t="n">
        <x:f>M1720-L1720</x:f>
        <x:v>3921.51</x:v>
      </x:c>
      <x:c r="O1720" s="3" t="str">
        <x:v>Anexo IX</x:v>
      </x:c>
    </x:row>
    <x:row r="1721" ht="34" customHeight="1">
      <x:c r="A1721" s="3" t="str">
        <x:v>Agosto</x:v>
      </x:c>
      <x:c r="B1721" s="3" t="str">
        <x:v>O&amp;M</x:v>
      </x:c>
      <x:c r="C1721" s="3" t="str">
        <x:v>PRODUÇÃO</x:v>
      </x:c>
      <x:c r="D1721" s="3" t="str">
        <x:v>5025300128</x:v>
      </x:c>
      <x:c r="E1721" s="9" t="str">
        <x:v>INST ESTR CP BCO REGUL 3F POST C/ATER LM</x:v>
      </x:c>
      <x:c r="F1721" s="3" t="str">
        <x:v>CONJUNTO</x:v>
      </x:c>
      <x:c r="G1721" s="10" t="n">
        <x:v>0</x:v>
      </x:c>
      <x:c r="H1721" s="10" t="str">
        <x:f>IF(G1721="","",G1721/12)</x:f>
      </x:c>
      <x:c r="I1721" s="10" t="n">
        <x:v>0</x:v>
      </x:c>
      <x:c r="J1721" s="10" t="str">
        <x:f>IF(H1721="","",I1721-H1721)</x:f>
      </x:c>
      <x:c r="K1721" s="11" t="str">
        <x:f>IF(H1721&gt;0,I1721/H1721,"")</x:f>
      </x:c>
      <x:c r="L1721" s="12" t="n">
        <x:v>0</x:v>
      </x:c>
      <x:c r="M1721" s="12" t="n">
        <x:v>0</x:v>
      </x:c>
      <x:c r="N1721" s="12" t="n">
        <x:f>M1721-L1721</x:f>
        <x:v>0</x:v>
      </x:c>
      <x:c r="O1721" s="3" t="str">
        <x:v>Anexo IX</x:v>
      </x:c>
    </x:row>
    <x:row r="1722" ht="34" customHeight="1">
      <x:c r="A1722" s="3" t="str">
        <x:v>Agosto</x:v>
      </x:c>
      <x:c r="B1722" s="3" t="str">
        <x:v>O&amp;M</x:v>
      </x:c>
      <x:c r="C1722" s="3" t="str">
        <x:v>PRODUÇÃO</x:v>
      </x:c>
      <x:c r="D1722" s="3" t="str">
        <x:v>5023000168</x:v>
      </x:c>
      <x:c r="E1722" s="9" t="str">
        <x:v>INST ESTR CP BCO REGUL 3F POST S/ATER LM</x:v>
      </x:c>
      <x:c r="F1722" s="3" t="str">
        <x:v>CONJUNTO</x:v>
      </x:c>
      <x:c r="G1722" s="10" t="n">
        <x:v>0</x:v>
      </x:c>
      <x:c r="H1722" s="10" t="str">
        <x:f>IF(G1722="","",G1722/12)</x:f>
      </x:c>
      <x:c r="I1722" s="10" t="n">
        <x:v>0</x:v>
      </x:c>
      <x:c r="J1722" s="10" t="str">
        <x:f>IF(H1722="","",I1722-H1722)</x:f>
      </x:c>
      <x:c r="K1722" s="11" t="str">
        <x:f>IF(H1722&gt;0,I1722/H1722,"")</x:f>
      </x:c>
      <x:c r="L1722" s="12" t="n">
        <x:v>0</x:v>
      </x:c>
      <x:c r="M1722" s="12" t="n">
        <x:v>0</x:v>
      </x:c>
      <x:c r="N1722" s="12" t="n">
        <x:f>M1722-L1722</x:f>
        <x:v>0</x:v>
      </x:c>
      <x:c r="O1722" s="3" t="str">
        <x:v>Anexo IX</x:v>
      </x:c>
    </x:row>
    <x:row r="1723" ht="34" customHeight="1">
      <x:c r="A1723" s="3" t="str">
        <x:v>Agosto</x:v>
      </x:c>
      <x:c r="B1723" s="3" t="str">
        <x:v>O&amp;M</x:v>
      </x:c>
      <x:c r="C1723" s="3" t="str">
        <x:v>PRODUÇÃO</x:v>
      </x:c>
      <x:c r="D1723" s="3" t="str">
        <x:v>5033000313</x:v>
      </x:c>
      <x:c r="E1723" s="9" t="str">
        <x:v>RET ESTR CP BCO REGUL 3F POST LM</x:v>
      </x:c>
      <x:c r="F1723" s="3" t="str">
        <x:v>CONJUNTO</x:v>
      </x:c>
      <x:c r="G1723" s="10" t="n">
        <x:v>0</x:v>
      </x:c>
      <x:c r="H1723" s="10" t="str">
        <x:f>IF(G1723="","",G1723/12)</x:f>
      </x:c>
      <x:c r="I1723" s="10" t="n">
        <x:v>0</x:v>
      </x:c>
      <x:c r="J1723" s="10" t="str">
        <x:f>IF(H1723="","",I1723-H1723)</x:f>
      </x:c>
      <x:c r="K1723" s="11" t="str">
        <x:f>IF(H1723&gt;0,I1723/H1723,"")</x:f>
      </x:c>
      <x:c r="L1723" s="12" t="n">
        <x:v>0</x:v>
      </x:c>
      <x:c r="M1723" s="12" t="n">
        <x:v>0</x:v>
      </x:c>
      <x:c r="N1723" s="12" t="n">
        <x:f>M1723-L1723</x:f>
        <x:v>0</x:v>
      </x:c>
      <x:c r="O1723" s="3" t="str">
        <x:v>Anexo IX</x:v>
      </x:c>
    </x:row>
    <x:row r="1724" ht="34" customHeight="1">
      <x:c r="A1724" s="3" t="str">
        <x:v>Agosto</x:v>
      </x:c>
      <x:c r="B1724" s="3" t="str">
        <x:v>O&amp;M</x:v>
      </x:c>
      <x:c r="C1724" s="3" t="str">
        <x:v>PRODUÇÃO</x:v>
      </x:c>
      <x:c r="D1724" s="3" t="str">
        <x:v>5023000159</x:v>
      </x:c>
      <x:c r="E1724" s="9" t="str">
        <x:v>INST ESTR CP BCO REGUL 1F POST S/ATER LM</x:v>
      </x:c>
      <x:c r="F1724" s="3" t="str">
        <x:v>CONJUNTO</x:v>
      </x:c>
      <x:c r="G1724" s="10" t="n">
        <x:v>0</x:v>
      </x:c>
      <x:c r="H1724" s="10" t="str">
        <x:f>IF(G1724="","",G1724/12)</x:f>
      </x:c>
      <x:c r="I1724" s="10" t="n">
        <x:v>0</x:v>
      </x:c>
      <x:c r="J1724" s="10" t="str">
        <x:f>IF(H1724="","",I1724-H1724)</x:f>
      </x:c>
      <x:c r="K1724" s="11" t="str">
        <x:f>IF(H1724&gt;0,I1724/H1724,"")</x:f>
      </x:c>
      <x:c r="L1724" s="12" t="n">
        <x:v>0</x:v>
      </x:c>
      <x:c r="M1724" s="12" t="n">
        <x:v>0</x:v>
      </x:c>
      <x:c r="N1724" s="12" t="n">
        <x:f>M1724-L1724</x:f>
        <x:v>0</x:v>
      </x:c>
      <x:c r="O1724" s="3" t="str">
        <x:v>Anexo IX</x:v>
      </x:c>
    </x:row>
    <x:row r="1725" ht="34" customHeight="1">
      <x:c r="A1725" s="3" t="str">
        <x:v>Agosto</x:v>
      </x:c>
      <x:c r="B1725" s="3" t="str">
        <x:v>O&amp;M</x:v>
      </x:c>
      <x:c r="C1725" s="3" t="str">
        <x:v>PRODUÇÃO</x:v>
      </x:c>
      <x:c r="D1725" s="3" t="str">
        <x:v>5023000160</x:v>
      </x:c>
      <x:c r="E1725" s="9" t="str">
        <x:v>RET ESTR CP BCO REGUL 1F POST LM</x:v>
      </x:c>
      <x:c r="F1725" s="3" t="str">
        <x:v>CONJUNTO</x:v>
      </x:c>
      <x:c r="G1725" s="10" t="n">
        <x:v>0</x:v>
      </x:c>
      <x:c r="H1725" s="10" t="str">
        <x:f>IF(G1725="","",G1725/12)</x:f>
      </x:c>
      <x:c r="I1725" s="10" t="n">
        <x:v>0</x:v>
      </x:c>
      <x:c r="J1725" s="10" t="str">
        <x:f>IF(H1725="","",I1725-H1725)</x:f>
      </x:c>
      <x:c r="K1725" s="11" t="str">
        <x:f>IF(H1725&gt;0,I1725/H1725,"")</x:f>
      </x:c>
      <x:c r="L1725" s="12" t="n">
        <x:v>0</x:v>
      </x:c>
      <x:c r="M1725" s="12" t="n">
        <x:v>0</x:v>
      </x:c>
      <x:c r="N1725" s="12" t="n">
        <x:f>M1725-L1725</x:f>
        <x:v>0</x:v>
      </x:c>
      <x:c r="O1725" s="3" t="str">
        <x:v>Anexo IX</x:v>
      </x:c>
    </x:row>
    <x:row r="1726" ht="34" customHeight="1">
      <x:c r="A1726" s="3" t="str">
        <x:v>Agosto</x:v>
      </x:c>
      <x:c r="B1726" s="3" t="str">
        <x:v>O&amp;M</x:v>
      </x:c>
      <x:c r="C1726" s="3" t="str">
        <x:v>PRODUÇÃO</x:v>
      </x:c>
      <x:c r="D1726" s="3" t="str">
        <x:v>5025300129</x:v>
      </x:c>
      <x:c r="E1726" s="9" t="str">
        <x:v>INST CELULA BCO CAPACITOR LM</x:v>
      </x:c>
      <x:c r="F1726" s="3" t="str">
        <x:v>UNIDADE</x:v>
      </x:c>
      <x:c r="G1726" s="10" t="n">
        <x:v>0</x:v>
      </x:c>
      <x:c r="H1726" s="10" t="str">
        <x:f>IF(G1726="","",G1726/12)</x:f>
      </x:c>
      <x:c r="I1726" s="10" t="n">
        <x:v>0</x:v>
      </x:c>
      <x:c r="J1726" s="10" t="str">
        <x:f>IF(H1726="","",I1726-H1726)</x:f>
      </x:c>
      <x:c r="K1726" s="11" t="str">
        <x:f>IF(H1726&gt;0,I1726/H1726,"")</x:f>
      </x:c>
      <x:c r="L1726" s="12" t="n">
        <x:v>0</x:v>
      </x:c>
      <x:c r="M1726" s="12" t="n">
        <x:v>0</x:v>
      </x:c>
      <x:c r="N1726" s="12" t="n">
        <x:f>M1726-L1726</x:f>
        <x:v>0</x:v>
      </x:c>
      <x:c r="O1726" s="3" t="str">
        <x:v>Anexo IX</x:v>
      </x:c>
    </x:row>
    <x:row r="1727" ht="34" customHeight="1">
      <x:c r="A1727" s="3" t="str">
        <x:v>Agosto</x:v>
      </x:c>
      <x:c r="B1727" s="3" t="str">
        <x:v>O&amp;M</x:v>
      </x:c>
      <x:c r="C1727" s="3" t="str">
        <x:v>PRODUÇÃO</x:v>
      </x:c>
      <x:c r="D1727" s="3" t="str">
        <x:v>5025300130</x:v>
      </x:c>
      <x:c r="E1727" s="9" t="str">
        <x:v>RET CELULA BCO CAPACITOR LM</x:v>
      </x:c>
      <x:c r="F1727" s="3" t="str">
        <x:v>UNIDADE</x:v>
      </x:c>
      <x:c r="G1727" s="10" t="n">
        <x:v>0</x:v>
      </x:c>
      <x:c r="H1727" s="10" t="str">
        <x:f>IF(G1727="","",G1727/12)</x:f>
      </x:c>
      <x:c r="I1727" s="10" t="n">
        <x:v>0</x:v>
      </x:c>
      <x:c r="J1727" s="10" t="str">
        <x:f>IF(H1727="","",I1727-H1727)</x:f>
      </x:c>
      <x:c r="K1727" s="11" t="str">
        <x:f>IF(H1727&gt;0,I1727/H1727,"")</x:f>
      </x:c>
      <x:c r="L1727" s="12" t="n">
        <x:v>0</x:v>
      </x:c>
      <x:c r="M1727" s="12" t="n">
        <x:v>0</x:v>
      </x:c>
      <x:c r="N1727" s="12" t="n">
        <x:f>M1727-L1727</x:f>
        <x:v>0</x:v>
      </x:c>
      <x:c r="O1727" s="3" t="str">
        <x:v>Anexo IX</x:v>
      </x:c>
    </x:row>
    <x:row r="1728" ht="34" customHeight="1">
      <x:c r="A1728" s="3" t="str">
        <x:v>Agosto</x:v>
      </x:c>
      <x:c r="B1728" s="3" t="str">
        <x:v>O&amp;M</x:v>
      </x:c>
      <x:c r="C1728" s="3" t="str">
        <x:v>PRODUÇÃO</x:v>
      </x:c>
      <x:c r="D1728" s="3" t="str">
        <x:v>5025300131</x:v>
      </x:c>
      <x:c r="E1728" s="9" t="str">
        <x:v>INST ESTR CP BCO CAPACITOR FIXO LM</x:v>
      </x:c>
      <x:c r="F1728" s="3" t="str">
        <x:v>CONJUNTO</x:v>
      </x:c>
      <x:c r="G1728" s="10" t="n">
        <x:v>0</x:v>
      </x:c>
      <x:c r="H1728" s="10" t="str">
        <x:f>IF(G1728="","",G1728/12)</x:f>
      </x:c>
      <x:c r="I1728" s="10" t="n">
        <x:v>0</x:v>
      </x:c>
      <x:c r="J1728" s="10" t="str">
        <x:f>IF(H1728="","",I1728-H1728)</x:f>
      </x:c>
      <x:c r="K1728" s="11" t="str">
        <x:f>IF(H1728&gt;0,I1728/H1728,"")</x:f>
      </x:c>
      <x:c r="L1728" s="12" t="n">
        <x:v>0</x:v>
      </x:c>
      <x:c r="M1728" s="12" t="n">
        <x:v>0</x:v>
      </x:c>
      <x:c r="N1728" s="12" t="n">
        <x:f>M1728-L1728</x:f>
        <x:v>0</x:v>
      </x:c>
      <x:c r="O1728" s="3" t="str">
        <x:v>Anexo IX</x:v>
      </x:c>
    </x:row>
    <x:row r="1729" ht="34" customHeight="1">
      <x:c r="A1729" s="3" t="str">
        <x:v>Agosto</x:v>
      </x:c>
      <x:c r="B1729" s="3" t="str">
        <x:v>O&amp;M</x:v>
      </x:c>
      <x:c r="C1729" s="3" t="str">
        <x:v>PRODUÇÃO</x:v>
      </x:c>
      <x:c r="D1729" s="3" t="str">
        <x:v>5025300133</x:v>
      </x:c>
      <x:c r="E1729" s="9" t="str">
        <x:v>INST ESTR CP BCO CAPACITOR AUTOMATICO LM</x:v>
      </x:c>
      <x:c r="F1729" s="3" t="str">
        <x:v>CONJUNTO</x:v>
      </x:c>
      <x:c r="G1729" s="10" t="n">
        <x:v>0</x:v>
      </x:c>
      <x:c r="H1729" s="10" t="str">
        <x:f>IF(G1729="","",G1729/12)</x:f>
      </x:c>
      <x:c r="I1729" s="10" t="n">
        <x:v>0</x:v>
      </x:c>
      <x:c r="J1729" s="10" t="str">
        <x:f>IF(H1729="","",I1729-H1729)</x:f>
      </x:c>
      <x:c r="K1729" s="11" t="str">
        <x:f>IF(H1729&gt;0,I1729/H1729,"")</x:f>
      </x:c>
      <x:c r="L1729" s="12" t="n">
        <x:v>0</x:v>
      </x:c>
      <x:c r="M1729" s="12" t="n">
        <x:v>0</x:v>
      </x:c>
      <x:c r="N1729" s="12" t="n">
        <x:f>M1729-L1729</x:f>
        <x:v>0</x:v>
      </x:c>
      <x:c r="O1729" s="3" t="str">
        <x:v>Anexo IX</x:v>
      </x:c>
    </x:row>
    <x:row r="1730" ht="34" customHeight="1">
      <x:c r="A1730" s="3" t="str">
        <x:v>Agosto</x:v>
      </x:c>
      <x:c r="B1730" s="3" t="str">
        <x:v>O&amp;M</x:v>
      </x:c>
      <x:c r="C1730" s="3" t="str">
        <x:v>PRODUÇÃO</x:v>
      </x:c>
      <x:c r="D1730" s="3" t="str">
        <x:v>5025300134</x:v>
      </x:c>
      <x:c r="E1730" s="9" t="str">
        <x:v>RET ESTR CP BCO CAPACITOR AUTOMATICO LM</x:v>
      </x:c>
      <x:c r="F1730" s="3" t="str">
        <x:v>CONJUNTO</x:v>
      </x:c>
      <x:c r="G1730" s="10" t="n">
        <x:v>0</x:v>
      </x:c>
      <x:c r="H1730" s="10" t="str">
        <x:f>IF(G1730="","",G1730/12)</x:f>
      </x:c>
      <x:c r="I1730" s="10" t="n">
        <x:v>0</x:v>
      </x:c>
      <x:c r="J1730" s="10" t="str">
        <x:f>IF(H1730="","",I1730-H1730)</x:f>
      </x:c>
      <x:c r="K1730" s="11" t="str">
        <x:f>IF(H1730&gt;0,I1730/H1730,"")</x:f>
      </x:c>
      <x:c r="L1730" s="12" t="n">
        <x:v>0</x:v>
      </x:c>
      <x:c r="M1730" s="12" t="n">
        <x:v>0</x:v>
      </x:c>
      <x:c r="N1730" s="12" t="n">
        <x:f>M1730-L1730</x:f>
        <x:v>0</x:v>
      </x:c>
      <x:c r="O1730" s="3" t="str">
        <x:v>Anexo IX</x:v>
      </x:c>
    </x:row>
    <x:row r="1731" ht="34" customHeight="1">
      <x:c r="A1731" s="3" t="str">
        <x:v>Agosto</x:v>
      </x:c>
      <x:c r="B1731" s="3" t="str">
        <x:v>O&amp;M</x:v>
      </x:c>
      <x:c r="C1731" s="3" t="str">
        <x:v>PRODUÇÃO</x:v>
      </x:c>
      <x:c r="D1731" s="3" t="str">
        <x:v>5025300135</x:v>
      </x:c>
      <x:c r="E1731" s="9" t="str">
        <x:v>INST REATOR POSTE/PLATAF LM</x:v>
      </x:c>
      <x:c r="F1731" s="3" t="str">
        <x:v>UNIDADE</x:v>
      </x:c>
      <x:c r="G1731" s="10" t="n">
        <x:v>0</x:v>
      </x:c>
      <x:c r="H1731" s="10" t="str">
        <x:f>IF(G1731="","",G1731/12)</x:f>
      </x:c>
      <x:c r="I1731" s="10" t="n">
        <x:v>0</x:v>
      </x:c>
      <x:c r="J1731" s="10" t="str">
        <x:f>IF(H1731="","",I1731-H1731)</x:f>
      </x:c>
      <x:c r="K1731" s="11" t="str">
        <x:f>IF(H1731&gt;0,I1731/H1731,"")</x:f>
      </x:c>
      <x:c r="L1731" s="12" t="n">
        <x:v>0</x:v>
      </x:c>
      <x:c r="M1731" s="12" t="n">
        <x:v>0</x:v>
      </x:c>
      <x:c r="N1731" s="12" t="n">
        <x:f>M1731-L1731</x:f>
        <x:v>0</x:v>
      </x:c>
      <x:c r="O1731" s="3" t="str">
        <x:v>Anexo IX</x:v>
      </x:c>
    </x:row>
    <x:row r="1732" ht="34" customHeight="1">
      <x:c r="A1732" s="3" t="str">
        <x:v>Agosto</x:v>
      </x:c>
      <x:c r="B1732" s="3" t="str">
        <x:v>O&amp;M</x:v>
      </x:c>
      <x:c r="C1732" s="3" t="str">
        <x:v>PRODUÇÃO</x:v>
      </x:c>
      <x:c r="D1732" s="3" t="str">
        <x:v>5025300136</x:v>
      </x:c>
      <x:c r="E1732" s="9" t="str">
        <x:v>RET REATOR POSTE/PLATAF LM</x:v>
      </x:c>
      <x:c r="F1732" s="3" t="str">
        <x:v>UNIDADE</x:v>
      </x:c>
      <x:c r="G1732" s="10" t="n">
        <x:v>0</x:v>
      </x:c>
      <x:c r="H1732" s="10" t="str">
        <x:f>IF(G1732="","",G1732/12)</x:f>
      </x:c>
      <x:c r="I1732" s="10" t="n">
        <x:v>0</x:v>
      </x:c>
      <x:c r="J1732" s="10" t="str">
        <x:f>IF(H1732="","",I1732-H1732)</x:f>
      </x:c>
      <x:c r="K1732" s="11" t="str">
        <x:f>IF(H1732&gt;0,I1732/H1732,"")</x:f>
      </x:c>
      <x:c r="L1732" s="12" t="n">
        <x:v>0</x:v>
      </x:c>
      <x:c r="M1732" s="12" t="n">
        <x:v>0</x:v>
      </x:c>
      <x:c r="N1732" s="12" t="n">
        <x:f>M1732-L1732</x:f>
        <x:v>0</x:v>
      </x:c>
      <x:c r="O1732" s="3" t="str">
        <x:v>Anexo IX</x:v>
      </x:c>
    </x:row>
    <x:row r="1733" ht="34" customHeight="1">
      <x:c r="A1733" s="3" t="str">
        <x:v>Agosto</x:v>
      </x:c>
      <x:c r="B1733" s="3" t="str">
        <x:v>O&amp;M</x:v>
      </x:c>
      <x:c r="C1733" s="3" t="str">
        <x:v>PRODUÇÃO</x:v>
      </x:c>
      <x:c r="D1733" s="3" t="str">
        <x:v>5023000110</x:v>
      </x:c>
      <x:c r="E1733" s="9" t="str">
        <x:v>INST ESTR CP BCO REATOR DERIVACAO LM</x:v>
      </x:c>
      <x:c r="F1733" s="3" t="str">
        <x:v>CONJUNTO</x:v>
      </x:c>
      <x:c r="G1733" s="10" t="n">
        <x:v>0</x:v>
      </x:c>
      <x:c r="H1733" s="10" t="str">
        <x:f>IF(G1733="","",G1733/12)</x:f>
      </x:c>
      <x:c r="I1733" s="10" t="n">
        <x:v>0</x:v>
      </x:c>
      <x:c r="J1733" s="10" t="str">
        <x:f>IF(H1733="","",I1733-H1733)</x:f>
      </x:c>
      <x:c r="K1733" s="11" t="str">
        <x:f>IF(H1733&gt;0,I1733/H1733,"")</x:f>
      </x:c>
      <x:c r="L1733" s="12" t="n">
        <x:v>0</x:v>
      </x:c>
      <x:c r="M1733" s="12" t="n">
        <x:v>0</x:v>
      </x:c>
      <x:c r="N1733" s="12" t="n">
        <x:f>M1733-L1733</x:f>
        <x:v>0</x:v>
      </x:c>
      <x:c r="O1733" s="3" t="str">
        <x:v>Anexo IX</x:v>
      </x:c>
    </x:row>
    <x:row r="1734" ht="34" customHeight="1">
      <x:c r="A1734" s="3" t="str">
        <x:v>Agosto</x:v>
      </x:c>
      <x:c r="B1734" s="3" t="str">
        <x:v>O&amp;M</x:v>
      </x:c>
      <x:c r="C1734" s="3" t="str">
        <x:v>PRODUÇÃO</x:v>
      </x:c>
      <x:c r="D1734" s="3" t="str">
        <x:v>5023000122</x:v>
      </x:c>
      <x:c r="E1734" s="9" t="str">
        <x:v>RET ESTR CP BCO REATOR DERIVACAO LM</x:v>
      </x:c>
      <x:c r="F1734" s="3" t="str">
        <x:v>CONJUNTO</x:v>
      </x:c>
      <x:c r="G1734" s="10" t="n">
        <x:v>0</x:v>
      </x:c>
      <x:c r="H1734" s="10" t="str">
        <x:f>IF(G1734="","",G1734/12)</x:f>
      </x:c>
      <x:c r="I1734" s="10" t="n">
        <x:v>0</x:v>
      </x:c>
      <x:c r="J1734" s="10" t="str">
        <x:f>IF(H1734="","",I1734-H1734)</x:f>
      </x:c>
      <x:c r="K1734" s="11" t="str">
        <x:f>IF(H1734&gt;0,I1734/H1734,"")</x:f>
      </x:c>
      <x:c r="L1734" s="12" t="n">
        <x:v>0</x:v>
      </x:c>
      <x:c r="M1734" s="12" t="n">
        <x:v>0</x:v>
      </x:c>
      <x:c r="N1734" s="12" t="n">
        <x:f>M1734-L1734</x:f>
        <x:v>0</x:v>
      </x:c>
      <x:c r="O1734" s="3" t="str">
        <x:v>Anexo IX</x:v>
      </x:c>
    </x:row>
    <x:row r="1735" ht="34" customHeight="1">
      <x:c r="A1735" s="3" t="str">
        <x:v>Agosto</x:v>
      </x:c>
      <x:c r="B1735" s="3" t="str">
        <x:v>O&amp;M</x:v>
      </x:c>
      <x:c r="C1735" s="3" t="str">
        <x:v>PRODUÇÃO</x:v>
      </x:c>
      <x:c r="D1735" s="3" t="str">
        <x:v>5025300137</x:v>
      </x:c>
      <x:c r="E1735" s="9" t="str">
        <x:v>INST EQUIP MEDICAO TENSAO/CORRENTE LM</x:v>
      </x:c>
      <x:c r="F1735" s="3" t="str">
        <x:v>UNIDADE</x:v>
      </x:c>
      <x:c r="G1735" s="10" t="n">
        <x:v>0</x:v>
      </x:c>
      <x:c r="H1735" s="10" t="str">
        <x:f>IF(G1735="","",G1735/12)</x:f>
      </x:c>
      <x:c r="I1735" s="10" t="n">
        <x:v>0</x:v>
      </x:c>
      <x:c r="J1735" s="10" t="str">
        <x:f>IF(H1735="","",I1735-H1735)</x:f>
      </x:c>
      <x:c r="K1735" s="11" t="str">
        <x:f>IF(H1735&gt;0,I1735/H1735,"")</x:f>
      </x:c>
      <x:c r="L1735" s="12" t="n">
        <x:v>0</x:v>
      </x:c>
      <x:c r="M1735" s="12" t="n">
        <x:v>0</x:v>
      </x:c>
      <x:c r="N1735" s="12" t="n">
        <x:f>M1735-L1735</x:f>
        <x:v>0</x:v>
      </x:c>
      <x:c r="O1735" s="3" t="str">
        <x:v>Anexo IX</x:v>
      </x:c>
    </x:row>
    <x:row r="1736" ht="34" customHeight="1">
      <x:c r="A1736" s="3" t="str">
        <x:v>Agosto</x:v>
      </x:c>
      <x:c r="B1736" s="3" t="str">
        <x:v>O&amp;M</x:v>
      </x:c>
      <x:c r="C1736" s="3" t="str">
        <x:v>PRODUÇÃO</x:v>
      </x:c>
      <x:c r="D1736" s="3" t="str">
        <x:v>5025300138</x:v>
      </x:c>
      <x:c r="E1736" s="9" t="str">
        <x:v>RET EQUIP MEDICAO TENSAO/CORRENTE LM</x:v>
      </x:c>
      <x:c r="F1736" s="3" t="str">
        <x:v>UNIDADE</x:v>
      </x:c>
      <x:c r="G1736" s="10" t="n">
        <x:v>0</x:v>
      </x:c>
      <x:c r="H1736" s="10" t="str">
        <x:f>IF(G1736="","",G1736/12)</x:f>
      </x:c>
      <x:c r="I1736" s="10" t="n">
        <x:v>0</x:v>
      </x:c>
      <x:c r="J1736" s="10" t="str">
        <x:f>IF(H1736="","",I1736-H1736)</x:f>
      </x:c>
      <x:c r="K1736" s="11" t="str">
        <x:f>IF(H1736&gt;0,I1736/H1736,"")</x:f>
      </x:c>
      <x:c r="L1736" s="12" t="n">
        <x:v>0</x:v>
      </x:c>
      <x:c r="M1736" s="12" t="n">
        <x:v>0</x:v>
      </x:c>
      <x:c r="N1736" s="12" t="n">
        <x:f>M1736-L1736</x:f>
        <x:v>0</x:v>
      </x:c>
      <x:c r="O1736" s="3" t="str">
        <x:v>Anexo IX</x:v>
      </x:c>
    </x:row>
    <x:row r="1737" ht="34" customHeight="1">
      <x:c r="A1737" s="3" t="str">
        <x:v>Agosto</x:v>
      </x:c>
      <x:c r="B1737" s="3" t="str">
        <x:v>O&amp;M</x:v>
      </x:c>
      <x:c r="C1737" s="3" t="str">
        <x:v>PRODUÇÃO</x:v>
      </x:c>
      <x:c r="D1737" s="3" t="str">
        <x:v>5025300149</x:v>
      </x:c>
      <x:c r="E1737" s="9" t="str">
        <x:v>INST ESTR CP TRAFO DT PLATAFORMA LM</x:v>
      </x:c>
      <x:c r="F1737" s="3" t="str">
        <x:v>CONJUNTO</x:v>
      </x:c>
      <x:c r="G1737" s="10" t="n">
        <x:v>0</x:v>
      </x:c>
      <x:c r="H1737" s="10" t="str">
        <x:f>IF(G1737="","",G1737/12)</x:f>
      </x:c>
      <x:c r="I1737" s="10" t="n">
        <x:v>0</x:v>
      </x:c>
      <x:c r="J1737" s="10" t="str">
        <x:f>IF(H1737="","",I1737-H1737)</x:f>
      </x:c>
      <x:c r="K1737" s="11" t="str">
        <x:f>IF(H1737&gt;0,I1737/H1737,"")</x:f>
      </x:c>
      <x:c r="L1737" s="12" t="n">
        <x:v>0</x:v>
      </x:c>
      <x:c r="M1737" s="12" t="n">
        <x:v>0</x:v>
      </x:c>
      <x:c r="N1737" s="12" t="n">
        <x:f>M1737-L1737</x:f>
        <x:v>0</x:v>
      </x:c>
      <x:c r="O1737" s="3" t="str">
        <x:v>Anexo IX</x:v>
      </x:c>
    </x:row>
    <x:row r="1738" ht="34" customHeight="1">
      <x:c r="A1738" s="3" t="str">
        <x:v>Agosto</x:v>
      </x:c>
      <x:c r="B1738" s="3" t="str">
        <x:v>O&amp;M</x:v>
      </x:c>
      <x:c r="C1738" s="3" t="str">
        <x:v>PRODUÇÃO</x:v>
      </x:c>
      <x:c r="D1738" s="3" t="str">
        <x:v>5025300150</x:v>
      </x:c>
      <x:c r="E1738" s="9" t="str">
        <x:v>RET ESTR CP TRAFO DT PLATAFORMA LM</x:v>
      </x:c>
      <x:c r="F1738" s="3" t="str">
        <x:v>CONJUNTO</x:v>
      </x:c>
      <x:c r="G1738" s="10" t="n">
        <x:v>0</x:v>
      </x:c>
      <x:c r="H1738" s="10" t="str">
        <x:f>IF(G1738="","",G1738/12)</x:f>
      </x:c>
      <x:c r="I1738" s="10" t="n">
        <x:v>0</x:v>
      </x:c>
      <x:c r="J1738" s="10" t="str">
        <x:f>IF(H1738="","",I1738-H1738)</x:f>
      </x:c>
      <x:c r="K1738" s="11" t="str">
        <x:f>IF(H1738&gt;0,I1738/H1738,"")</x:f>
      </x:c>
      <x:c r="L1738" s="12" t="n">
        <x:v>0</x:v>
      </x:c>
      <x:c r="M1738" s="12" t="n">
        <x:v>0</x:v>
      </x:c>
      <x:c r="N1738" s="12" t="n">
        <x:f>M1738-L1738</x:f>
        <x:v>0</x:v>
      </x:c>
      <x:c r="O1738" s="3" t="str">
        <x:v>Anexo IX</x:v>
      </x:c>
    </x:row>
    <x:row r="1739" ht="34" customHeight="1">
      <x:c r="A1739" s="3" t="str">
        <x:v>Agosto</x:v>
      </x:c>
      <x:c r="B1739" s="3" t="str">
        <x:v>O&amp;M</x:v>
      </x:c>
      <x:c r="C1739" s="3" t="str">
        <x:v>PRODUÇÃO</x:v>
      </x:c>
      <x:c r="D1739" s="3" t="str">
        <x:v>5025300151</x:v>
      </x:c>
      <x:c r="E1739" s="9" t="str">
        <x:v>INST TRAFO DT C/ TALHA MANUAL LM</x:v>
      </x:c>
      <x:c r="F1739" s="3" t="str">
        <x:v>UNIDADE</x:v>
      </x:c>
      <x:c r="G1739" s="10" t="n">
        <x:v>0</x:v>
      </x:c>
      <x:c r="H1739" s="10" t="str">
        <x:f>IF(G1739="","",G1739/12)</x:f>
      </x:c>
      <x:c r="I1739" s="10" t="n">
        <x:v>0</x:v>
      </x:c>
      <x:c r="J1739" s="10" t="str">
        <x:f>IF(H1739="","",I1739-H1739)</x:f>
      </x:c>
      <x:c r="K1739" s="11" t="str">
        <x:f>IF(H1739&gt;0,I1739/H1739,"")</x:f>
      </x:c>
      <x:c r="L1739" s="12" t="n">
        <x:v>0</x:v>
      </x:c>
      <x:c r="M1739" s="12" t="n">
        <x:v>0</x:v>
      </x:c>
      <x:c r="N1739" s="12" t="n">
        <x:f>M1739-L1739</x:f>
        <x:v>0</x:v>
      </x:c>
      <x:c r="O1739" s="3" t="str">
        <x:v>Anexo IX</x:v>
      </x:c>
    </x:row>
    <x:row r="1740" ht="34" customHeight="1">
      <x:c r="A1740" s="3" t="str">
        <x:v>Agosto</x:v>
      </x:c>
      <x:c r="B1740" s="3" t="str">
        <x:v>O&amp;M</x:v>
      </x:c>
      <x:c r="C1740" s="3" t="str">
        <x:v>PRODUÇÃO</x:v>
      </x:c>
      <x:c r="D1740" s="3" t="str">
        <x:v>5025300152</x:v>
      </x:c>
      <x:c r="E1740" s="9" t="str">
        <x:v>RET TRAFO DT C/ TALHA MANUAL LM</x:v>
      </x:c>
      <x:c r="F1740" s="3" t="str">
        <x:v>UNIDADE</x:v>
      </x:c>
      <x:c r="G1740" s="10" t="n">
        <x:v>0</x:v>
      </x:c>
      <x:c r="H1740" s="10" t="str">
        <x:f>IF(G1740="","",G1740/12)</x:f>
      </x:c>
      <x:c r="I1740" s="10" t="n">
        <x:v>0</x:v>
      </x:c>
      <x:c r="J1740" s="10" t="str">
        <x:f>IF(H1740="","",I1740-H1740)</x:f>
      </x:c>
      <x:c r="K1740" s="11" t="str">
        <x:f>IF(H1740&gt;0,I1740/H1740,"")</x:f>
      </x:c>
      <x:c r="L1740" s="12" t="n">
        <x:v>0</x:v>
      </x:c>
      <x:c r="M1740" s="12" t="n">
        <x:v>0</x:v>
      </x:c>
      <x:c r="N1740" s="12" t="n">
        <x:f>M1740-L1740</x:f>
        <x:v>0</x:v>
      </x:c>
      <x:c r="O1740" s="3" t="str">
        <x:v>Anexo IX</x:v>
      </x:c>
    </x:row>
    <x:row r="1741" ht="34" customHeight="1">
      <x:c r="A1741" s="3" t="str">
        <x:v>Agosto</x:v>
      </x:c>
      <x:c r="B1741" s="3" t="str">
        <x:v>O&amp;M</x:v>
      </x:c>
      <x:c r="C1741" s="3" t="str">
        <x:v>PRODUÇÃO</x:v>
      </x:c>
      <x:c r="D1741" s="3" t="str">
        <x:v>5025300153</x:v>
      </x:c>
      <x:c r="E1741" s="9" t="str">
        <x:v>INST LIGACAO TRAFO NA REDE SECUNDARIA LM</x:v>
      </x:c>
      <x:c r="F1741" s="3" t="str">
        <x:v>UNIDADE</x:v>
      </x:c>
      <x:c r="G1741" s="10" t="n">
        <x:v>0</x:v>
      </x:c>
      <x:c r="H1741" s="10" t="str">
        <x:f>IF(G1741="","",G1741/12)</x:f>
      </x:c>
      <x:c r="I1741" s="10" t="n">
        <x:v>0</x:v>
      </x:c>
      <x:c r="J1741" s="10" t="str">
        <x:f>IF(H1741="","",I1741-H1741)</x:f>
      </x:c>
      <x:c r="K1741" s="11" t="str">
        <x:f>IF(H1741&gt;0,I1741/H1741,"")</x:f>
      </x:c>
      <x:c r="L1741" s="12" t="n">
        <x:v>0</x:v>
      </x:c>
      <x:c r="M1741" s="12" t="n">
        <x:v>0</x:v>
      </x:c>
      <x:c r="N1741" s="12" t="n">
        <x:f>M1741-L1741</x:f>
        <x:v>0</x:v>
      </x:c>
      <x:c r="O1741" s="3" t="str">
        <x:v>Anexo IX</x:v>
      </x:c>
    </x:row>
    <x:row r="1742" ht="34" customHeight="1">
      <x:c r="A1742" s="3" t="str">
        <x:v>Agosto</x:v>
      </x:c>
      <x:c r="B1742" s="3" t="str">
        <x:v>O&amp;M</x:v>
      </x:c>
      <x:c r="C1742" s="3" t="str">
        <x:v>PRODUÇÃO</x:v>
      </x:c>
      <x:c r="D1742" s="3" t="str">
        <x:v>5025300154</x:v>
      </x:c>
      <x:c r="E1742" s="9" t="str">
        <x:v>RET LIGACAO TRAFO NA REDE SECUNDARIA LM</x:v>
      </x:c>
      <x:c r="F1742" s="3" t="str">
        <x:v>UNIDADE</x:v>
      </x:c>
      <x:c r="G1742" s="10" t="n">
        <x:v>0</x:v>
      </x:c>
      <x:c r="H1742" s="10" t="str">
        <x:f>IF(G1742="","",G1742/12)</x:f>
      </x:c>
      <x:c r="I1742" s="10" t="n">
        <x:v>0</x:v>
      </x:c>
      <x:c r="J1742" s="10" t="str">
        <x:f>IF(H1742="","",I1742-H1742)</x:f>
      </x:c>
      <x:c r="K1742" s="11" t="str">
        <x:f>IF(H1742&gt;0,I1742/H1742,"")</x:f>
      </x:c>
      <x:c r="L1742" s="12" t="n">
        <x:v>0</x:v>
      </x:c>
      <x:c r="M1742" s="12" t="n">
        <x:v>0</x:v>
      </x:c>
      <x:c r="N1742" s="12" t="n">
        <x:f>M1742-L1742</x:f>
        <x:v>0</x:v>
      </x:c>
      <x:c r="O1742" s="3" t="str">
        <x:v>Anexo IX</x:v>
      </x:c>
    </x:row>
    <x:row r="1743" ht="34" customHeight="1">
      <x:c r="A1743" s="3" t="str">
        <x:v>Agosto</x:v>
      </x:c>
      <x:c r="B1743" s="3" t="str">
        <x:v>O&amp;M</x:v>
      </x:c>
      <x:c r="C1743" s="3" t="str">
        <x:v>PRODUÇÃO</x:v>
      </x:c>
      <x:c r="D1743" s="3" t="str">
        <x:v>5025300155</x:v>
      </x:c>
      <x:c r="E1743" s="9" t="str">
        <x:v>ALTERAR TAP EXTERNO TRAFO LM</x:v>
      </x:c>
      <x:c r="F1743" s="3" t="str">
        <x:v>UNIDADE</x:v>
      </x:c>
      <x:c r="G1743" s="10" t="n">
        <x:v>0</x:v>
      </x:c>
      <x:c r="H1743" s="10" t="str">
        <x:f>IF(G1743="","",G1743/12)</x:f>
      </x:c>
      <x:c r="I1743" s="10" t="n">
        <x:v>0</x:v>
      </x:c>
      <x:c r="J1743" s="10" t="str">
        <x:f>IF(H1743="","",I1743-H1743)</x:f>
      </x:c>
      <x:c r="K1743" s="11" t="str">
        <x:f>IF(H1743&gt;0,I1743/H1743,"")</x:f>
      </x:c>
      <x:c r="L1743" s="12" t="n">
        <x:v>0</x:v>
      </x:c>
      <x:c r="M1743" s="12" t="n">
        <x:v>0</x:v>
      </x:c>
      <x:c r="N1743" s="12" t="n">
        <x:f>M1743-L1743</x:f>
        <x:v>0</x:v>
      </x:c>
      <x:c r="O1743" s="3" t="str">
        <x:v>Anexo IX</x:v>
      </x:c>
    </x:row>
    <x:row r="1744" ht="34" customHeight="1">
      <x:c r="A1744" s="3" t="str">
        <x:v>Agosto</x:v>
      </x:c>
      <x:c r="B1744" s="3" t="str">
        <x:v>O&amp;M</x:v>
      </x:c>
      <x:c r="C1744" s="3" t="str">
        <x:v>PRODUÇÃO</x:v>
      </x:c>
      <x:c r="D1744" s="3" t="str">
        <x:v>5025300156</x:v>
      </x:c>
      <x:c r="E1744" s="9" t="str">
        <x:v>INST TRANSFORMADOR POTENCIAL (TP) LM</x:v>
      </x:c>
      <x:c r="F1744" s="3" t="str">
        <x:v>UNIDADE</x:v>
      </x:c>
      <x:c r="G1744" s="10" t="n">
        <x:v>0</x:v>
      </x:c>
      <x:c r="H1744" s="10" t="str">
        <x:f>IF(G1744="","",G1744/12)</x:f>
      </x:c>
      <x:c r="I1744" s="10" t="n">
        <x:v>0</x:v>
      </x:c>
      <x:c r="J1744" s="10" t="str">
        <x:f>IF(H1744="","",I1744-H1744)</x:f>
      </x:c>
      <x:c r="K1744" s="11" t="str">
        <x:f>IF(H1744&gt;0,I1744/H1744,"")</x:f>
      </x:c>
      <x:c r="L1744" s="12" t="n">
        <x:v>0</x:v>
      </x:c>
      <x:c r="M1744" s="12" t="n">
        <x:v>0</x:v>
      </x:c>
      <x:c r="N1744" s="12" t="n">
        <x:f>M1744-L1744</x:f>
        <x:v>0</x:v>
      </x:c>
      <x:c r="O1744" s="3" t="str">
        <x:v>Anexo IX</x:v>
      </x:c>
    </x:row>
    <x:row r="1745" ht="34" customHeight="1">
      <x:c r="A1745" s="3" t="str">
        <x:v>Agosto</x:v>
      </x:c>
      <x:c r="B1745" s="3" t="str">
        <x:v>O&amp;M</x:v>
      </x:c>
      <x:c r="C1745" s="3" t="str">
        <x:v>PRODUÇÃO</x:v>
      </x:c>
      <x:c r="D1745" s="3" t="str">
        <x:v>5025300157</x:v>
      </x:c>
      <x:c r="E1745" s="9" t="str">
        <x:v>RET TRANSFORMADOR POTENCIAL (TP) LM</x:v>
      </x:c>
      <x:c r="F1745" s="3" t="str">
        <x:v>UNIDADE</x:v>
      </x:c>
      <x:c r="G1745" s="10" t="n">
        <x:v>0</x:v>
      </x:c>
      <x:c r="H1745" s="10" t="str">
        <x:f>IF(G1745="","",G1745/12)</x:f>
      </x:c>
      <x:c r="I1745" s="10" t="n">
        <x:v>0</x:v>
      </x:c>
      <x:c r="J1745" s="10" t="str">
        <x:f>IF(H1745="","",I1745-H1745)</x:f>
      </x:c>
      <x:c r="K1745" s="11" t="str">
        <x:f>IF(H1745&gt;0,I1745/H1745,"")</x:f>
      </x:c>
      <x:c r="L1745" s="12" t="n">
        <x:v>0</x:v>
      </x:c>
      <x:c r="M1745" s="12" t="n">
        <x:v>0</x:v>
      </x:c>
      <x:c r="N1745" s="12" t="n">
        <x:f>M1745-L1745</x:f>
        <x:v>0</x:v>
      </x:c>
      <x:c r="O1745" s="3" t="str">
        <x:v>Anexo IX</x:v>
      </x:c>
    </x:row>
    <x:row r="1746" ht="34" customHeight="1">
      <x:c r="A1746" s="3" t="str">
        <x:v>Agosto</x:v>
      </x:c>
      <x:c r="B1746" s="3" t="str">
        <x:v>O&amp;M</x:v>
      </x:c>
      <x:c r="C1746" s="3" t="str">
        <x:v>PRODUÇÃO</x:v>
      </x:c>
      <x:c r="D1746" s="3" t="str">
        <x:v>5082000271</x:v>
      </x:c>
      <x:c r="E1746" s="9" t="str">
        <x:v>INST MED FISCAL TOTALIZ TD S/ LEV LM</x:v>
      </x:c>
      <x:c r="F1746" s="3" t="str">
        <x:v>CONJUNTO</x:v>
      </x:c>
      <x:c r="G1746" s="10" t="n">
        <x:v>0</x:v>
      </x:c>
      <x:c r="H1746" s="10" t="str">
        <x:f>IF(G1746="","",G1746/12)</x:f>
      </x:c>
      <x:c r="I1746" s="10" t="n">
        <x:v>0</x:v>
      </x:c>
      <x:c r="J1746" s="10" t="str">
        <x:f>IF(H1746="","",I1746-H1746)</x:f>
      </x:c>
      <x:c r="K1746" s="11" t="str">
        <x:f>IF(H1746&gt;0,I1746/H1746,"")</x:f>
      </x:c>
      <x:c r="L1746" s="12" t="n">
        <x:v>0</x:v>
      </x:c>
      <x:c r="M1746" s="12" t="n">
        <x:v>0</x:v>
      </x:c>
      <x:c r="N1746" s="12" t="n">
        <x:f>M1746-L1746</x:f>
        <x:v>0</x:v>
      </x:c>
      <x:c r="O1746" s="3" t="str">
        <x:v>Anexo IX</x:v>
      </x:c>
    </x:row>
    <x:row r="1747" ht="34" customHeight="1">
      <x:c r="A1747" s="3" t="str">
        <x:v>Agosto</x:v>
      </x:c>
      <x:c r="B1747" s="3" t="str">
        <x:v>O&amp;M</x:v>
      </x:c>
      <x:c r="C1747" s="3" t="str">
        <x:v>PRODUÇÃO</x:v>
      </x:c>
      <x:c r="D1747" s="3" t="str">
        <x:v>5082000272</x:v>
      </x:c>
      <x:c r="E1747" s="9" t="str">
        <x:v>RET MED FISCAL TOTALIZ TD S/ LEV LM</x:v>
      </x:c>
      <x:c r="F1747" s="3" t="str">
        <x:v>CONJUNTO</x:v>
      </x:c>
      <x:c r="G1747" s="10" t="n">
        <x:v>0</x:v>
      </x:c>
      <x:c r="H1747" s="10" t="str">
        <x:f>IF(G1747="","",G1747/12)</x:f>
      </x:c>
      <x:c r="I1747" s="10" t="n">
        <x:v>0</x:v>
      </x:c>
      <x:c r="J1747" s="10" t="str">
        <x:f>IF(H1747="","",I1747-H1747)</x:f>
      </x:c>
      <x:c r="K1747" s="11" t="str">
        <x:f>IF(H1747&gt;0,I1747/H1747,"")</x:f>
      </x:c>
      <x:c r="L1747" s="12" t="n">
        <x:v>0</x:v>
      </x:c>
      <x:c r="M1747" s="12" t="n">
        <x:v>0</x:v>
      </x:c>
      <x:c r="N1747" s="12" t="n">
        <x:f>M1747-L1747</x:f>
        <x:v>0</x:v>
      </x:c>
      <x:c r="O1747" s="3" t="str">
        <x:v>Anexo IX</x:v>
      </x:c>
    </x:row>
    <x:row r="1748" ht="34" customHeight="1">
      <x:c r="A1748" s="3" t="str">
        <x:v>Agosto</x:v>
      </x:c>
      <x:c r="B1748" s="3" t="str">
        <x:v>O&amp;M</x:v>
      </x:c>
      <x:c r="C1748" s="3" t="str">
        <x:v>PRODUÇÃO</x:v>
      </x:c>
      <x:c r="D1748" s="3" t="str">
        <x:v>5020000131</x:v>
      </x:c>
      <x:c r="E1748" s="9" t="str">
        <x:v>INST POSTE SUPORTE BRT LM</x:v>
      </x:c>
      <x:c r="F1748" s="3" t="str">
        <x:v>UNIDADE</x:v>
      </x:c>
      <x:c r="G1748" s="10" t="n">
        <x:v>0</x:v>
      </x:c>
      <x:c r="H1748" s="10" t="str">
        <x:f>IF(G1748="","",G1748/12)</x:f>
      </x:c>
      <x:c r="I1748" s="10" t="n">
        <x:v>1</x:v>
      </x:c>
      <x:c r="J1748" s="10" t="str">
        <x:f>IF(H1748="","",I1748-H1748)</x:f>
      </x:c>
      <x:c r="K1748" s="11" t="str">
        <x:f>IF(H1748&gt;0,I1748/H1748,"")</x:f>
      </x:c>
      <x:c r="L1748" s="12" t="n">
        <x:v>0</x:v>
      </x:c>
      <x:c r="M1748" s="12" t="n">
        <x:v>985.87</x:v>
      </x:c>
      <x:c r="N1748" s="12" t="n">
        <x:f>M1748-L1748</x:f>
        <x:v>985.87</x:v>
      </x:c>
      <x:c r="O1748" s="3" t="str">
        <x:v>Anexo IX</x:v>
      </x:c>
    </x:row>
    <x:row r="1749" ht="34" customHeight="1">
      <x:c r="A1749" s="3" t="str">
        <x:v>Agosto</x:v>
      </x:c>
      <x:c r="B1749" s="3" t="str">
        <x:v>O&amp;M</x:v>
      </x:c>
      <x:c r="C1749" s="3" t="str">
        <x:v>PRODUÇÃO</x:v>
      </x:c>
      <x:c r="D1749" s="3" t="str">
        <x:v>5020000132</x:v>
      </x:c>
      <x:c r="E1749" s="9" t="str">
        <x:v>RET POSTE SUPORTE BRT LM</x:v>
      </x:c>
      <x:c r="F1749" s="3" t="str">
        <x:v>UNIDADE</x:v>
      </x:c>
      <x:c r="G1749" s="10" t="n">
        <x:v>0</x:v>
      </x:c>
      <x:c r="H1749" s="10" t="str">
        <x:f>IF(G1749="","",G1749/12)</x:f>
      </x:c>
      <x:c r="I1749" s="10" t="n">
        <x:v>0</x:v>
      </x:c>
      <x:c r="J1749" s="10" t="str">
        <x:f>IF(H1749="","",I1749-H1749)</x:f>
      </x:c>
      <x:c r="K1749" s="11" t="str">
        <x:f>IF(H1749&gt;0,I1749/H1749,"")</x:f>
      </x:c>
      <x:c r="L1749" s="12" t="n">
        <x:v>0</x:v>
      </x:c>
      <x:c r="M1749" s="12" t="n">
        <x:v>0</x:v>
      </x:c>
      <x:c r="N1749" s="12" t="n">
        <x:f>M1749-L1749</x:f>
        <x:v>0</x:v>
      </x:c>
      <x:c r="O1749" s="3" t="str">
        <x:v>Anexo IX</x:v>
      </x:c>
    </x:row>
    <x:row r="1750" ht="34" customHeight="1">
      <x:c r="A1750" s="3" t="str">
        <x:v>Agosto</x:v>
      </x:c>
      <x:c r="B1750" s="3" t="str">
        <x:v>O&amp;M</x:v>
      </x:c>
      <x:c r="C1750" s="3" t="str">
        <x:v>PRODUÇÃO</x:v>
      </x:c>
      <x:c r="D1750" s="3" t="str">
        <x:v>5020000096</x:v>
      </x:c>
      <x:c r="E1750" s="9" t="str">
        <x:v>INST POSTE CONCRETO MAIOR/IGUAL 23M LM</x:v>
      </x:c>
      <x:c r="F1750" s="3" t="str">
        <x:v>UNIDADE</x:v>
      </x:c>
      <x:c r="G1750" s="10" t="n">
        <x:v>0</x:v>
      </x:c>
      <x:c r="H1750" s="10" t="str">
        <x:f>IF(G1750="","",G1750/12)</x:f>
      </x:c>
      <x:c r="I1750" s="10" t="n">
        <x:v>0</x:v>
      </x:c>
      <x:c r="J1750" s="10" t="str">
        <x:f>IF(H1750="","",I1750-H1750)</x:f>
      </x:c>
      <x:c r="K1750" s="11" t="str">
        <x:f>IF(H1750&gt;0,I1750/H1750,"")</x:f>
      </x:c>
      <x:c r="L1750" s="12" t="n">
        <x:v>0</x:v>
      </x:c>
      <x:c r="M1750" s="12" t="n">
        <x:v>0</x:v>
      </x:c>
      <x:c r="N1750" s="12" t="n">
        <x:f>M1750-L1750</x:f>
        <x:v>0</x:v>
      </x:c>
      <x:c r="O1750" s="3" t="str">
        <x:v>Anexo IX</x:v>
      </x:c>
    </x:row>
    <x:row r="1751" ht="34" customHeight="1">
      <x:c r="A1751" s="3" t="str">
        <x:v>Agosto</x:v>
      </x:c>
      <x:c r="B1751" s="3" t="str">
        <x:v>O&amp;M</x:v>
      </x:c>
      <x:c r="C1751" s="3" t="str">
        <x:v>PRODUÇÃO</x:v>
      </x:c>
      <x:c r="D1751" s="3" t="str">
        <x:v>5020000097</x:v>
      </x:c>
      <x:c r="E1751" s="9" t="str">
        <x:v>RET POSTE CONCRETO MAIOR/IGUAL 23M LM</x:v>
      </x:c>
      <x:c r="F1751" s="3" t="str">
        <x:v>UNIDADE</x:v>
      </x:c>
      <x:c r="G1751" s="10" t="n">
        <x:v>0</x:v>
      </x:c>
      <x:c r="H1751" s="10" t="str">
        <x:f>IF(G1751="","",G1751/12)</x:f>
      </x:c>
      <x:c r="I1751" s="10" t="n">
        <x:v>0</x:v>
      </x:c>
      <x:c r="J1751" s="10" t="str">
        <x:f>IF(H1751="","",I1751-H1751)</x:f>
      </x:c>
      <x:c r="K1751" s="11" t="str">
        <x:f>IF(H1751&gt;0,I1751/H1751,"")</x:f>
      </x:c>
      <x:c r="L1751" s="12" t="n">
        <x:v>0</x:v>
      </x:c>
      <x:c r="M1751" s="12" t="n">
        <x:v>0</x:v>
      </x:c>
      <x:c r="N1751" s="12" t="n">
        <x:f>M1751-L1751</x:f>
        <x:v>0</x:v>
      </x:c>
      <x:c r="O1751" s="3" t="str">
        <x:v>Anexo IX</x:v>
      </x:c>
    </x:row>
    <x:row r="1752" ht="34" customHeight="1">
      <x:c r="A1752" s="3" t="str">
        <x:v>Agosto</x:v>
      </x:c>
      <x:c r="B1752" s="3" t="str">
        <x:v>O&amp;M</x:v>
      </x:c>
      <x:c r="C1752" s="3" t="str">
        <x:v>PRODUÇÃO</x:v>
      </x:c>
      <x:c r="D1752" s="3" t="str">
        <x:v>5020000100</x:v>
      </x:c>
      <x:c r="E1752" s="9" t="str">
        <x:v>INST POSTE DE FIBRA MAIOR/IGUAL 20M LM</x:v>
      </x:c>
      <x:c r="F1752" s="3" t="str">
        <x:v>UNIDADE</x:v>
      </x:c>
      <x:c r="G1752" s="10" t="n">
        <x:v>0</x:v>
      </x:c>
      <x:c r="H1752" s="10" t="str">
        <x:f>IF(G1752="","",G1752/12)</x:f>
      </x:c>
      <x:c r="I1752" s="10" t="n">
        <x:v>0</x:v>
      </x:c>
      <x:c r="J1752" s="10" t="str">
        <x:f>IF(H1752="","",I1752-H1752)</x:f>
      </x:c>
      <x:c r="K1752" s="11" t="str">
        <x:f>IF(H1752&gt;0,I1752/H1752,"")</x:f>
      </x:c>
      <x:c r="L1752" s="12" t="n">
        <x:v>0</x:v>
      </x:c>
      <x:c r="M1752" s="12" t="n">
        <x:v>0</x:v>
      </x:c>
      <x:c r="N1752" s="12" t="n">
        <x:f>M1752-L1752</x:f>
        <x:v>0</x:v>
      </x:c>
      <x:c r="O1752" s="3" t="str">
        <x:v>Anexo IX</x:v>
      </x:c>
    </x:row>
    <x:row r="1753" ht="34" customHeight="1">
      <x:c r="A1753" s="3" t="str">
        <x:v>Agosto</x:v>
      </x:c>
      <x:c r="B1753" s="3" t="str">
        <x:v>O&amp;M</x:v>
      </x:c>
      <x:c r="C1753" s="3" t="str">
        <x:v>PRODUÇÃO</x:v>
      </x:c>
      <x:c r="D1753" s="3" t="str">
        <x:v>5020000101</x:v>
      </x:c>
      <x:c r="E1753" s="9" t="str">
        <x:v>RET POSTE DE FIBRA MAIOR/IGUAL 20M LM</x:v>
      </x:c>
      <x:c r="F1753" s="3" t="str">
        <x:v>UNIDADE</x:v>
      </x:c>
      <x:c r="G1753" s="10" t="n">
        <x:v>0</x:v>
      </x:c>
      <x:c r="H1753" s="10" t="str">
        <x:f>IF(G1753="","",G1753/12)</x:f>
      </x:c>
      <x:c r="I1753" s="10" t="n">
        <x:v>0</x:v>
      </x:c>
      <x:c r="J1753" s="10" t="str">
        <x:f>IF(H1753="","",I1753-H1753)</x:f>
      </x:c>
      <x:c r="K1753" s="11" t="str">
        <x:f>IF(H1753&gt;0,I1753/H1753,"")</x:f>
      </x:c>
      <x:c r="L1753" s="12" t="n">
        <x:v>0</x:v>
      </x:c>
      <x:c r="M1753" s="12" t="n">
        <x:v>0</x:v>
      </x:c>
      <x:c r="N1753" s="12" t="n">
        <x:f>M1753-L1753</x:f>
        <x:v>0</x:v>
      </x:c>
      <x:c r="O1753" s="3" t="str">
        <x:v>Anexo IX</x:v>
      </x:c>
    </x:row>
    <x:row r="1754" ht="34" customHeight="1">
      <x:c r="A1754" s="3" t="str">
        <x:v>Agosto</x:v>
      </x:c>
      <x:c r="B1754" s="3" t="str">
        <x:v>O&amp;M</x:v>
      </x:c>
      <x:c r="C1754" s="3" t="str">
        <x:v>PRODUÇÃO</x:v>
      </x:c>
      <x:c r="D1754" s="3" t="str">
        <x:v>5020000119</x:v>
      </x:c>
      <x:c r="E1754" s="9" t="str">
        <x:v>INST POSTE MET QUAD 5 OU 7M PADRAO LM</x:v>
      </x:c>
      <x:c r="F1754" s="3" t="str">
        <x:v>UNIDADE</x:v>
      </x:c>
      <x:c r="G1754" s="10" t="n">
        <x:v>0</x:v>
      </x:c>
      <x:c r="H1754" s="10" t="str">
        <x:f>IF(G1754="","",G1754/12)</x:f>
      </x:c>
      <x:c r="I1754" s="10" t="n">
        <x:v>0</x:v>
      </x:c>
      <x:c r="J1754" s="10" t="str">
        <x:f>IF(H1754="","",I1754-H1754)</x:f>
      </x:c>
      <x:c r="K1754" s="11" t="str">
        <x:f>IF(H1754&gt;0,I1754/H1754,"")</x:f>
      </x:c>
      <x:c r="L1754" s="12" t="n">
        <x:v>0</x:v>
      </x:c>
      <x:c r="M1754" s="12" t="n">
        <x:v>0</x:v>
      </x:c>
      <x:c r="N1754" s="12" t="n">
        <x:f>M1754-L1754</x:f>
        <x:v>0</x:v>
      </x:c>
      <x:c r="O1754" s="3" t="str">
        <x:v>Anexo IX</x:v>
      </x:c>
    </x:row>
    <x:row r="1755" ht="34" customHeight="1">
      <x:c r="A1755" s="3" t="str">
        <x:v>Agosto</x:v>
      </x:c>
      <x:c r="B1755" s="3" t="str">
        <x:v>O&amp;M</x:v>
      </x:c>
      <x:c r="C1755" s="3" t="str">
        <x:v>PRODUÇÃO</x:v>
      </x:c>
      <x:c r="D1755" s="3" t="str">
        <x:v>5020000120</x:v>
      </x:c>
      <x:c r="E1755" s="9" t="str">
        <x:v>RET POSTE MET QUAD 5 OU 7M PADRAO LM</x:v>
      </x:c>
      <x:c r="F1755" s="3" t="str">
        <x:v>UNIDADE</x:v>
      </x:c>
      <x:c r="G1755" s="10" t="n">
        <x:v>0</x:v>
      </x:c>
      <x:c r="H1755" s="10" t="str">
        <x:f>IF(G1755="","",G1755/12)</x:f>
      </x:c>
      <x:c r="I1755" s="10" t="n">
        <x:v>0</x:v>
      </x:c>
      <x:c r="J1755" s="10" t="str">
        <x:f>IF(H1755="","",I1755-H1755)</x:f>
      </x:c>
      <x:c r="K1755" s="11" t="str">
        <x:f>IF(H1755&gt;0,I1755/H1755,"")</x:f>
      </x:c>
      <x:c r="L1755" s="12" t="n">
        <x:v>0</x:v>
      </x:c>
      <x:c r="M1755" s="12" t="n">
        <x:v>0</x:v>
      </x:c>
      <x:c r="N1755" s="12" t="n">
        <x:f>M1755-L1755</x:f>
        <x:v>0</x:v>
      </x:c>
      <x:c r="O1755" s="3" t="str">
        <x:v>Anexo IX</x:v>
      </x:c>
    </x:row>
    <x:row r="1756" ht="34" customHeight="1">
      <x:c r="A1756" s="3" t="str">
        <x:v>Agosto</x:v>
      </x:c>
      <x:c r="B1756" s="3" t="str">
        <x:v>O&amp;M</x:v>
      </x:c>
      <x:c r="C1756" s="3" t="str">
        <x:v>PRODUÇÃO</x:v>
      </x:c>
      <x:c r="D1756" s="3" t="str">
        <x:v>5020000102</x:v>
      </x:c>
      <x:c r="E1756" s="9" t="str">
        <x:v>INST POSTE MET QUAD 7M RD LM</x:v>
      </x:c>
      <x:c r="F1756" s="3" t="str">
        <x:v>UNIDADE</x:v>
      </x:c>
      <x:c r="G1756" s="10" t="n">
        <x:v>0</x:v>
      </x:c>
      <x:c r="H1756" s="10" t="str">
        <x:f>IF(G1756="","",G1756/12)</x:f>
      </x:c>
      <x:c r="I1756" s="10" t="n">
        <x:v>0</x:v>
      </x:c>
      <x:c r="J1756" s="10" t="str">
        <x:f>IF(H1756="","",I1756-H1756)</x:f>
      </x:c>
      <x:c r="K1756" s="11" t="str">
        <x:f>IF(H1756&gt;0,I1756/H1756,"")</x:f>
      </x:c>
      <x:c r="L1756" s="12" t="n">
        <x:v>0</x:v>
      </x:c>
      <x:c r="M1756" s="12" t="n">
        <x:v>0</x:v>
      </x:c>
      <x:c r="N1756" s="12" t="n">
        <x:f>M1756-L1756</x:f>
        <x:v>0</x:v>
      </x:c>
      <x:c r="O1756" s="3" t="str">
        <x:v>Anexo IX</x:v>
      </x:c>
    </x:row>
    <x:row r="1757" ht="34" customHeight="1">
      <x:c r="A1757" s="3" t="str">
        <x:v>Agosto</x:v>
      </x:c>
      <x:c r="B1757" s="3" t="str">
        <x:v>O&amp;M</x:v>
      </x:c>
      <x:c r="C1757" s="3" t="str">
        <x:v>PRODUÇÃO</x:v>
      </x:c>
      <x:c r="D1757" s="3" t="str">
        <x:v>5020000103</x:v>
      </x:c>
      <x:c r="E1757" s="9" t="str">
        <x:v>RET POSTE MET QUAD 7M RD LM</x:v>
      </x:c>
      <x:c r="F1757" s="3" t="str">
        <x:v>UNIDADE</x:v>
      </x:c>
      <x:c r="G1757" s="10" t="n">
        <x:v>0</x:v>
      </x:c>
      <x:c r="H1757" s="10" t="str">
        <x:f>IF(G1757="","",G1757/12)</x:f>
      </x:c>
      <x:c r="I1757" s="10" t="n">
        <x:v>0</x:v>
      </x:c>
      <x:c r="J1757" s="10" t="str">
        <x:f>IF(H1757="","",I1757-H1757)</x:f>
      </x:c>
      <x:c r="K1757" s="11" t="str">
        <x:f>IF(H1757&gt;0,I1757/H1757,"")</x:f>
      </x:c>
      <x:c r="L1757" s="12" t="n">
        <x:v>0</x:v>
      </x:c>
      <x:c r="M1757" s="12" t="n">
        <x:v>0</x:v>
      </x:c>
      <x:c r="N1757" s="12" t="n">
        <x:f>M1757-L1757</x:f>
        <x:v>0</x:v>
      </x:c>
      <x:c r="O1757" s="3" t="str">
        <x:v>Anexo IX</x:v>
      </x:c>
    </x:row>
    <x:row r="1758" ht="34" customHeight="1">
      <x:c r="A1758" s="3" t="str">
        <x:v>Agosto</x:v>
      </x:c>
      <x:c r="B1758" s="3" t="str">
        <x:v>O&amp;M</x:v>
      </x:c>
      <x:c r="C1758" s="3" t="str">
        <x:v>PRODUÇÃO</x:v>
      </x:c>
      <x:c r="D1758" s="3" t="str">
        <x:v>5020000105</x:v>
      </x:c>
      <x:c r="E1758" s="9" t="str">
        <x:v>ADICIONAL EXEC MAN ATIV EQUIP/POSTE LM</x:v>
      </x:c>
      <x:c r="F1758" s="3" t="str">
        <x:v>UNIDADE</x:v>
      </x:c>
      <x:c r="G1758" s="10" t="n">
        <x:v>0</x:v>
      </x:c>
      <x:c r="H1758" s="10" t="str">
        <x:f>IF(G1758="","",G1758/12)</x:f>
      </x:c>
      <x:c r="I1758" s="10" t="n">
        <x:v>0</x:v>
      </x:c>
      <x:c r="J1758" s="10" t="str">
        <x:f>IF(H1758="","",I1758-H1758)</x:f>
      </x:c>
      <x:c r="K1758" s="11" t="str">
        <x:f>IF(H1758&gt;0,I1758/H1758,"")</x:f>
      </x:c>
      <x:c r="L1758" s="12" t="n">
        <x:v>0</x:v>
      </x:c>
      <x:c r="M1758" s="12" t="n">
        <x:v>0</x:v>
      </x:c>
      <x:c r="N1758" s="12" t="n">
        <x:f>M1758-L1758</x:f>
        <x:v>0</x:v>
      </x:c>
      <x:c r="O1758" s="3" t="str">
        <x:v>Anexo IX</x:v>
      </x:c>
    </x:row>
    <x:row r="1759" ht="34" customHeight="1">
      <x:c r="A1759" s="3" t="str">
        <x:v>Agosto</x:v>
      </x:c>
      <x:c r="B1759" s="3" t="str">
        <x:v>O&amp;M</x:v>
      </x:c>
      <x:c r="C1759" s="3" t="str">
        <x:v>PRODUÇÃO</x:v>
      </x:c>
      <x:c r="D1759" s="3" t="str">
        <x:v>5020100059</x:v>
      </x:c>
      <x:c r="E1759" s="9" t="str">
        <x:v>ABRIR CAVA ROCHA MACICA C/ EXPLOSIVO LM</x:v>
      </x:c>
      <x:c r="F1759" s="3" t="str">
        <x:v>UNIDADE</x:v>
      </x:c>
      <x:c r="G1759" s="10" t="n">
        <x:v>0</x:v>
      </x:c>
      <x:c r="H1759" s="10" t="str">
        <x:f>IF(G1759="","",G1759/12)</x:f>
      </x:c>
      <x:c r="I1759" s="10" t="n">
        <x:v>0</x:v>
      </x:c>
      <x:c r="J1759" s="10" t="str">
        <x:f>IF(H1759="","",I1759-H1759)</x:f>
      </x:c>
      <x:c r="K1759" s="11" t="str">
        <x:f>IF(H1759&gt;0,I1759/H1759,"")</x:f>
      </x:c>
      <x:c r="L1759" s="12" t="n">
        <x:v>0</x:v>
      </x:c>
      <x:c r="M1759" s="12" t="n">
        <x:v>0</x:v>
      </x:c>
      <x:c r="N1759" s="12" t="n">
        <x:f>M1759-L1759</x:f>
        <x:v>0</x:v>
      </x:c>
      <x:c r="O1759" s="3" t="str">
        <x:v>Anexo IX</x:v>
      </x:c>
    </x:row>
    <x:row r="1760" ht="34" customHeight="1">
      <x:c r="A1760" s="3" t="str">
        <x:v>Agosto</x:v>
      </x:c>
      <x:c r="B1760" s="3" t="str">
        <x:v>O&amp;M</x:v>
      </x:c>
      <x:c r="C1760" s="3" t="str">
        <x:v>PRODUÇÃO</x:v>
      </x:c>
      <x:c r="D1760" s="3" t="str">
        <x:v>5020100056</x:v>
      </x:c>
      <x:c r="E1760" s="9" t="str">
        <x:v>BASE CONCRETO 1CAMADA PARA POSTE LM</x:v>
      </x:c>
      <x:c r="F1760" s="3" t="str">
        <x:v>UNIDADE</x:v>
      </x:c>
      <x:c r="G1760" s="10" t="n">
        <x:v>0</x:v>
      </x:c>
      <x:c r="H1760" s="10" t="str">
        <x:f>IF(G1760="","",G1760/12)</x:f>
      </x:c>
      <x:c r="I1760" s="10" t="n">
        <x:v>72</x:v>
      </x:c>
      <x:c r="J1760" s="10" t="str">
        <x:f>IF(H1760="","",I1760-H1760)</x:f>
      </x:c>
      <x:c r="K1760" s="11" t="str">
        <x:f>IF(H1760&gt;0,I1760/H1760,"")</x:f>
      </x:c>
      <x:c r="L1760" s="12" t="n">
        <x:v>0</x:v>
      </x:c>
      <x:c r="M1760" s="12" t="n">
        <x:v>72619.92</x:v>
      </x:c>
      <x:c r="N1760" s="12" t="n">
        <x:f>M1760-L1760</x:f>
        <x:v>72619.92</x:v>
      </x:c>
      <x:c r="O1760" s="3" t="str">
        <x:v>Anexo IX</x:v>
      </x:c>
    </x:row>
    <x:row r="1761" ht="34" customHeight="1">
      <x:c r="A1761" s="3" t="str">
        <x:v>Agosto</x:v>
      </x:c>
      <x:c r="B1761" s="3" t="str">
        <x:v>O&amp;M</x:v>
      </x:c>
      <x:c r="C1761" s="3" t="str">
        <x:v>PRODUÇÃO</x:v>
      </x:c>
      <x:c r="D1761" s="3" t="str">
        <x:v>5020100067</x:v>
      </x:c>
      <x:c r="E1761" s="9" t="str">
        <x:v>BASE CONCRETO C/ TAMBOR PARA POSTE LM</x:v>
      </x:c>
      <x:c r="F1761" s="3" t="str">
        <x:v>UNIDADE</x:v>
      </x:c>
      <x:c r="G1761" s="10" t="n">
        <x:v>0</x:v>
      </x:c>
      <x:c r="H1761" s="10" t="str">
        <x:f>IF(G1761="","",G1761/12)</x:f>
      </x:c>
      <x:c r="I1761" s="10" t="n">
        <x:v>0</x:v>
      </x:c>
      <x:c r="J1761" s="10" t="str">
        <x:f>IF(H1761="","",I1761-H1761)</x:f>
      </x:c>
      <x:c r="K1761" s="11" t="str">
        <x:f>IF(H1761&gt;0,I1761/H1761,"")</x:f>
      </x:c>
      <x:c r="L1761" s="12" t="n">
        <x:v>0</x:v>
      </x:c>
      <x:c r="M1761" s="12" t="n">
        <x:v>0</x:v>
      </x:c>
      <x:c r="N1761" s="12" t="n">
        <x:f>M1761-L1761</x:f>
        <x:v>0</x:v>
      </x:c>
      <x:c r="O1761" s="3" t="str">
        <x:v>Anexo IX</x:v>
      </x:c>
    </x:row>
    <x:row r="1762" ht="34" customHeight="1">
      <x:c r="A1762" s="3" t="str">
        <x:v>Agosto</x:v>
      </x:c>
      <x:c r="B1762" s="3" t="str">
        <x:v>O&amp;M</x:v>
      </x:c>
      <x:c r="C1762" s="3" t="str">
        <x:v>PRODUÇÃO</x:v>
      </x:c>
      <x:c r="D1762" s="3" t="str">
        <x:v>5020100066</x:v>
      </x:c>
      <x:c r="E1762" s="9" t="str">
        <x:v>BASE CAVA EM ROCHA PARA POSTE LM</x:v>
      </x:c>
      <x:c r="F1762" s="3" t="str">
        <x:v>UNIDADE</x:v>
      </x:c>
      <x:c r="G1762" s="10" t="n">
        <x:v>0</x:v>
      </x:c>
      <x:c r="H1762" s="10" t="str">
        <x:f>IF(G1762="","",G1762/12)</x:f>
      </x:c>
      <x:c r="I1762" s="10" t="n">
        <x:v>0</x:v>
      </x:c>
      <x:c r="J1762" s="10" t="str">
        <x:f>IF(H1762="","",I1762-H1762)</x:f>
      </x:c>
      <x:c r="K1762" s="11" t="str">
        <x:f>IF(H1762&gt;0,I1762/H1762,"")</x:f>
      </x:c>
      <x:c r="L1762" s="12" t="n">
        <x:v>0</x:v>
      </x:c>
      <x:c r="M1762" s="12" t="n">
        <x:v>0</x:v>
      </x:c>
      <x:c r="N1762" s="12" t="n">
        <x:f>M1762-L1762</x:f>
        <x:v>0</x:v>
      </x:c>
      <x:c r="O1762" s="3" t="str">
        <x:v>Anexo IX</x:v>
      </x:c>
    </x:row>
    <x:row r="1763" ht="34" customHeight="1">
      <x:c r="A1763" s="3" t="str">
        <x:v>Agosto</x:v>
      </x:c>
      <x:c r="B1763" s="3" t="str">
        <x:v>O&amp;M</x:v>
      </x:c>
      <x:c r="C1763" s="3" t="str">
        <x:v>PRODUÇÃO</x:v>
      </x:c>
      <x:c r="D1763" s="3" t="str">
        <x:v>5020200033</x:v>
      </x:c>
      <x:c r="E1763" s="9" t="str">
        <x:v>BASE COM BRITA LM</x:v>
      </x:c>
      <x:c r="F1763" s="3" t="str">
        <x:v>CONJUNTO</x:v>
      </x:c>
      <x:c r="G1763" s="10" t="n">
        <x:v>0</x:v>
      </x:c>
      <x:c r="H1763" s="10" t="str">
        <x:f>IF(G1763="","",G1763/12)</x:f>
      </x:c>
      <x:c r="I1763" s="10" t="n">
        <x:v>0</x:v>
      </x:c>
      <x:c r="J1763" s="10" t="str">
        <x:f>IF(H1763="","",I1763-H1763)</x:f>
      </x:c>
      <x:c r="K1763" s="11" t="str">
        <x:f>IF(H1763&gt;0,I1763/H1763,"")</x:f>
      </x:c>
      <x:c r="L1763" s="12" t="n">
        <x:v>0</x:v>
      </x:c>
      <x:c r="M1763" s="12" t="n">
        <x:v>0</x:v>
      </x:c>
      <x:c r="N1763" s="12" t="n">
        <x:f>M1763-L1763</x:f>
        <x:v>0</x:v>
      </x:c>
      <x:c r="O1763" s="3" t="str">
        <x:v>Anexo IX</x:v>
      </x:c>
    </x:row>
    <x:row r="1764" ht="34" customHeight="1">
      <x:c r="A1764" s="3" t="str">
        <x:v>Agosto</x:v>
      </x:c>
      <x:c r="B1764" s="3" t="str">
        <x:v>O&amp;M</x:v>
      </x:c>
      <x:c r="C1764" s="3" t="str">
        <x:v>PRODUÇÃO</x:v>
      </x:c>
      <x:c r="D1764" s="3" t="str">
        <x:v>5020200039</x:v>
      </x:c>
      <x:c r="E1764" s="9" t="str">
        <x:v>TENSIONAR ESTAI LM</x:v>
      </x:c>
      <x:c r="F1764" s="3" t="str">
        <x:v>CONJUNTO</x:v>
      </x:c>
      <x:c r="G1764" s="10" t="n">
        <x:v>0</x:v>
      </x:c>
      <x:c r="H1764" s="10" t="str">
        <x:f>IF(G1764="","",G1764/12)</x:f>
      </x:c>
      <x:c r="I1764" s="10" t="n">
        <x:v>21</x:v>
      </x:c>
      <x:c r="J1764" s="10" t="str">
        <x:f>IF(H1764="","",I1764-H1764)</x:f>
      </x:c>
      <x:c r="K1764" s="11" t="str">
        <x:f>IF(H1764&gt;0,I1764/H1764,"")</x:f>
      </x:c>
      <x:c r="L1764" s="12" t="n">
        <x:v>0</x:v>
      </x:c>
      <x:c r="M1764" s="12" t="n">
        <x:v>3864.63</x:v>
      </x:c>
      <x:c r="N1764" s="12" t="n">
        <x:f>M1764-L1764</x:f>
        <x:v>3864.63</x:v>
      </x:c>
      <x:c r="O1764" s="3" t="str">
        <x:v>Anexo IX</x:v>
      </x:c>
    </x:row>
    <x:row r="1765" ht="34" customHeight="1">
      <x:c r="A1765" s="3" t="str">
        <x:v>Agosto</x:v>
      </x:c>
      <x:c r="B1765" s="3" t="str">
        <x:v>O&amp;M</x:v>
      </x:c>
      <x:c r="C1765" s="3" t="str">
        <x:v>PRODUÇÃO</x:v>
      </x:c>
      <x:c r="D1765" s="3" t="str">
        <x:v>5025300102</x:v>
      </x:c>
      <x:c r="E1765" s="9" t="str">
        <x:v>RETIRAR ABELHAS E INSETOS LM</x:v>
      </x:c>
      <x:c r="F1765" s="3" t="str">
        <x:v>UNIDADE</x:v>
      </x:c>
      <x:c r="G1765" s="10" t="n">
        <x:v>0</x:v>
      </x:c>
      <x:c r="H1765" s="10" t="str">
        <x:f>IF(G1765="","",G1765/12)</x:f>
      </x:c>
      <x:c r="I1765" s="10" t="n">
        <x:v>0</x:v>
      </x:c>
      <x:c r="J1765" s="10" t="str">
        <x:f>IF(H1765="","",I1765-H1765)</x:f>
      </x:c>
      <x:c r="K1765" s="11" t="str">
        <x:f>IF(H1765&gt;0,I1765/H1765,"")</x:f>
      </x:c>
      <x:c r="L1765" s="12" t="n">
        <x:v>0</x:v>
      </x:c>
      <x:c r="M1765" s="12" t="n">
        <x:v>0</x:v>
      </x:c>
      <x:c r="N1765" s="12" t="n">
        <x:f>M1765-L1765</x:f>
        <x:v>0</x:v>
      </x:c>
      <x:c r="O1765" s="3" t="str">
        <x:v>Anexo IX</x:v>
      </x:c>
    </x:row>
    <x:row r="1766" ht="34" customHeight="1">
      <x:c r="A1766" s="3" t="str">
        <x:v>Agosto</x:v>
      </x:c>
      <x:c r="B1766" s="3" t="str">
        <x:v>O&amp;M</x:v>
      </x:c>
      <x:c r="C1766" s="3" t="str">
        <x:v>PRODUÇÃO</x:v>
      </x:c>
      <x:c r="D1766" s="3" t="str">
        <x:v>5020000109</x:v>
      </x:c>
      <x:c r="E1766" s="9" t="str">
        <x:v>PINTAR NUMERACAO POSTE LM</x:v>
      </x:c>
      <x:c r="F1766" s="3" t="str">
        <x:v>UNIDADE</x:v>
      </x:c>
      <x:c r="G1766" s="10" t="n">
        <x:v>0</x:v>
      </x:c>
      <x:c r="H1766" s="10" t="str">
        <x:f>IF(G1766="","",G1766/12)</x:f>
      </x:c>
      <x:c r="I1766" s="10" t="n">
        <x:v>0</x:v>
      </x:c>
      <x:c r="J1766" s="10" t="str">
        <x:f>IF(H1766="","",I1766-H1766)</x:f>
      </x:c>
      <x:c r="K1766" s="11" t="str">
        <x:f>IF(H1766&gt;0,I1766/H1766,"")</x:f>
      </x:c>
      <x:c r="L1766" s="12" t="n">
        <x:v>0</x:v>
      </x:c>
      <x:c r="M1766" s="12" t="n">
        <x:v>0</x:v>
      </x:c>
      <x:c r="N1766" s="12" t="n">
        <x:f>M1766-L1766</x:f>
        <x:v>0</x:v>
      </x:c>
      <x:c r="O1766" s="3" t="str">
        <x:v>Anexo IX</x:v>
      </x:c>
    </x:row>
    <x:row r="1767" ht="34" customHeight="1">
      <x:c r="A1767" s="3" t="str">
        <x:v>Agosto</x:v>
      </x:c>
      <x:c r="B1767" s="3" t="str">
        <x:v>O&amp;M</x:v>
      </x:c>
      <x:c r="C1767" s="3" t="str">
        <x:v>PRODUÇÃO</x:v>
      </x:c>
      <x:c r="D1767" s="3" t="str">
        <x:v>5025000072</x:v>
      </x:c>
      <x:c r="E1767" s="9" t="str">
        <x:v>TRANSPORTAR POSTE CARRETA 14 A 25M LM</x:v>
      </x:c>
      <x:c r="F1767" s="3" t="str">
        <x:v>HORA</x:v>
      </x:c>
      <x:c r="G1767" s="10" t="n">
        <x:v>0</x:v>
      </x:c>
      <x:c r="H1767" s="10" t="str">
        <x:f>IF(G1767="","",G1767/12)</x:f>
      </x:c>
      <x:c r="I1767" s="10" t="n">
        <x:v>0</x:v>
      </x:c>
      <x:c r="J1767" s="10" t="str">
        <x:f>IF(H1767="","",I1767-H1767)</x:f>
      </x:c>
      <x:c r="K1767" s="11" t="str">
        <x:f>IF(H1767&gt;0,I1767/H1767,"")</x:f>
      </x:c>
      <x:c r="L1767" s="12" t="n">
        <x:v>0</x:v>
      </x:c>
      <x:c r="M1767" s="12" t="n">
        <x:v>0</x:v>
      </x:c>
      <x:c r="N1767" s="12" t="n">
        <x:f>M1767-L1767</x:f>
        <x:v>0</x:v>
      </x:c>
      <x:c r="O1767" s="3" t="str">
        <x:v>Anexo IX</x:v>
      </x:c>
    </x:row>
    <x:row r="1768" ht="34" customHeight="1">
      <x:c r="A1768" s="3" t="str">
        <x:v>Agosto</x:v>
      </x:c>
      <x:c r="B1768" s="3" t="str">
        <x:v>O&amp;M</x:v>
      </x:c>
      <x:c r="C1768" s="3" t="str">
        <x:v>PRODUÇÃO</x:v>
      </x:c>
      <x:c r="D1768" s="3" t="str">
        <x:v>5025000073</x:v>
      </x:c>
      <x:c r="E1768" s="9" t="str">
        <x:v>ICAR POSTE COM GUINDASTE ATE 70T LM</x:v>
      </x:c>
      <x:c r="F1768" s="3" t="str">
        <x:v>HORA</x:v>
      </x:c>
      <x:c r="G1768" s="10" t="n">
        <x:v>0</x:v>
      </x:c>
      <x:c r="H1768" s="10" t="str">
        <x:f>IF(G1768="","",G1768/12)</x:f>
      </x:c>
      <x:c r="I1768" s="10" t="n">
        <x:v>0</x:v>
      </x:c>
      <x:c r="J1768" s="10" t="str">
        <x:f>IF(H1768="","",I1768-H1768)</x:f>
      </x:c>
      <x:c r="K1768" s="11" t="str">
        <x:f>IF(H1768&gt;0,I1768/H1768,"")</x:f>
      </x:c>
      <x:c r="L1768" s="12" t="n">
        <x:v>0</x:v>
      </x:c>
      <x:c r="M1768" s="12" t="n">
        <x:v>0</x:v>
      </x:c>
      <x:c r="N1768" s="12" t="n">
        <x:f>M1768-L1768</x:f>
        <x:v>0</x:v>
      </x:c>
      <x:c r="O1768" s="3" t="str">
        <x:v>Anexo IX</x:v>
      </x:c>
    </x:row>
    <x:row r="1769" ht="34" customHeight="1">
      <x:c r="A1769" s="3" t="str">
        <x:v>Agosto</x:v>
      </x:c>
      <x:c r="B1769" s="3" t="str">
        <x:v>O&amp;M</x:v>
      </x:c>
      <x:c r="C1769" s="3" t="str">
        <x:v>PRODUÇÃO</x:v>
      </x:c>
      <x:c r="D1769" s="3" t="str">
        <x:v>5020000113</x:v>
      </x:c>
      <x:c r="E1769" s="9" t="str">
        <x:v>LIMPAR/ACEIRAR AO REDOR POSTE/ESTAI LM</x:v>
      </x:c>
      <x:c r="F1769" s="3" t="str">
        <x:v>UNIDADE</x:v>
      </x:c>
      <x:c r="G1769" s="10" t="n">
        <x:v>0</x:v>
      </x:c>
      <x:c r="H1769" s="10" t="str">
        <x:f>IF(G1769="","",G1769/12)</x:f>
      </x:c>
      <x:c r="I1769" s="10" t="n">
        <x:v>0</x:v>
      </x:c>
      <x:c r="J1769" s="10" t="str">
        <x:f>IF(H1769="","",I1769-H1769)</x:f>
      </x:c>
      <x:c r="K1769" s="11" t="str">
        <x:f>IF(H1769&gt;0,I1769/H1769,"")</x:f>
      </x:c>
      <x:c r="L1769" s="12" t="n">
        <x:v>0</x:v>
      </x:c>
      <x:c r="M1769" s="12" t="n">
        <x:v>0</x:v>
      </x:c>
      <x:c r="N1769" s="12" t="n">
        <x:f>M1769-L1769</x:f>
        <x:v>0</x:v>
      </x:c>
      <x:c r="O1769" s="3" t="str">
        <x:v>Anexo IX</x:v>
      </x:c>
    </x:row>
    <x:row r="1770" ht="34" customHeight="1">
      <x:c r="A1770" s="3" t="str">
        <x:v>Agosto</x:v>
      </x:c>
      <x:c r="B1770" s="3" t="str">
        <x:v>O&amp;M</x:v>
      </x:c>
      <x:c r="C1770" s="3" t="str">
        <x:v>PRODUÇÃO</x:v>
      </x:c>
      <x:c r="D1770" s="3" t="str">
        <x:v>5022000230</x:v>
      </x:c>
      <x:c r="E1770" s="9" t="str">
        <x:v>INST COND NU COBRE &gt; 50MM² LM</x:v>
      </x:c>
      <x:c r="F1770" s="3" t="str">
        <x:v>METRO</x:v>
      </x:c>
      <x:c r="G1770" s="10" t="n">
        <x:v>0</x:v>
      </x:c>
      <x:c r="H1770" s="10" t="str">
        <x:f>IF(G1770="","",G1770/12)</x:f>
      </x:c>
      <x:c r="I1770" s="10" t="n">
        <x:v>0</x:v>
      </x:c>
      <x:c r="J1770" s="10" t="str">
        <x:f>IF(H1770="","",I1770-H1770)</x:f>
      </x:c>
      <x:c r="K1770" s="11" t="str">
        <x:f>IF(H1770&gt;0,I1770/H1770,"")</x:f>
      </x:c>
      <x:c r="L1770" s="12" t="n">
        <x:v>0</x:v>
      </x:c>
      <x:c r="M1770" s="12" t="n">
        <x:v>0</x:v>
      </x:c>
      <x:c r="N1770" s="12" t="n">
        <x:f>M1770-L1770</x:f>
        <x:v>0</x:v>
      </x:c>
      <x:c r="O1770" s="3" t="str">
        <x:v>Anexo IX</x:v>
      </x:c>
    </x:row>
    <x:row r="1771" ht="34" customHeight="1">
      <x:c r="A1771" s="3" t="str">
        <x:v>Agosto</x:v>
      </x:c>
      <x:c r="B1771" s="3" t="str">
        <x:v>O&amp;M</x:v>
      </x:c>
      <x:c r="C1771" s="3" t="str">
        <x:v>PRODUÇÃO</x:v>
      </x:c>
      <x:c r="D1771" s="3" t="str">
        <x:v>5022000244</x:v>
      </x:c>
      <x:c r="E1771" s="9" t="str">
        <x:v>RET CONECTOR EM CONDUTOR LM</x:v>
      </x:c>
      <x:c r="F1771" s="3" t="str">
        <x:v>UNIDADE</x:v>
      </x:c>
      <x:c r="G1771" s="10" t="n">
        <x:v>0</x:v>
      </x:c>
      <x:c r="H1771" s="10" t="str">
        <x:f>IF(G1771="","",G1771/12)</x:f>
      </x:c>
      <x:c r="I1771" s="10" t="n">
        <x:v>6</x:v>
      </x:c>
      <x:c r="J1771" s="10" t="str">
        <x:f>IF(H1771="","",I1771-H1771)</x:f>
      </x:c>
      <x:c r="K1771" s="11" t="str">
        <x:f>IF(H1771&gt;0,I1771/H1771,"")</x:f>
      </x:c>
      <x:c r="L1771" s="12" t="n">
        <x:v>0</x:v>
      </x:c>
      <x:c r="M1771" s="12" t="n">
        <x:v>625.44</x:v>
      </x:c>
      <x:c r="N1771" s="12" t="n">
        <x:f>M1771-L1771</x:f>
        <x:v>625.44</x:v>
      </x:c>
      <x:c r="O1771" s="3" t="str">
        <x:v>Anexo IX</x:v>
      </x:c>
    </x:row>
    <x:row r="1772" ht="34" customHeight="1">
      <x:c r="A1772" s="3" t="str">
        <x:v>Agosto</x:v>
      </x:c>
      <x:c r="B1772" s="3" t="str">
        <x:v>O&amp;M</x:v>
      </x:c>
      <x:c r="C1772" s="3" t="str">
        <x:v>PRODUÇÃO</x:v>
      </x:c>
      <x:c r="D1772" s="3" t="str">
        <x:v>5022000245</x:v>
      </x:c>
      <x:c r="E1772" s="9" t="str">
        <x:v>INST JUMPER EM CONDUTOR LM</x:v>
      </x:c>
      <x:c r="F1772" s="3" t="str">
        <x:v>UNIDADE</x:v>
      </x:c>
      <x:c r="G1772" s="10" t="n">
        <x:v>0</x:v>
      </x:c>
      <x:c r="H1772" s="10" t="str">
        <x:f>IF(G1772="","",G1772/12)</x:f>
      </x:c>
      <x:c r="I1772" s="10" t="n">
        <x:v>0</x:v>
      </x:c>
      <x:c r="J1772" s="10" t="str">
        <x:f>IF(H1772="","",I1772-H1772)</x:f>
      </x:c>
      <x:c r="K1772" s="11" t="str">
        <x:f>IF(H1772&gt;0,I1772/H1772,"")</x:f>
      </x:c>
      <x:c r="L1772" s="12" t="n">
        <x:v>0</x:v>
      </x:c>
      <x:c r="M1772" s="12" t="n">
        <x:v>0</x:v>
      </x:c>
      <x:c r="N1772" s="12" t="n">
        <x:f>M1772-L1772</x:f>
        <x:v>0</x:v>
      </x:c>
      <x:c r="O1772" s="3" t="str">
        <x:v>Anexo IX</x:v>
      </x:c>
    </x:row>
    <x:row r="1773" ht="34" customHeight="1">
      <x:c r="A1773" s="3" t="str">
        <x:v>Agosto</x:v>
      </x:c>
      <x:c r="B1773" s="3" t="str">
        <x:v>O&amp;M</x:v>
      </x:c>
      <x:c r="C1773" s="3" t="str">
        <x:v>PRODUÇÃO</x:v>
      </x:c>
      <x:c r="D1773" s="3" t="str">
        <x:v>5022000246</x:v>
      </x:c>
      <x:c r="E1773" s="9" t="str">
        <x:v>RET JUMPER EM CONDUTOR LM</x:v>
      </x:c>
      <x:c r="F1773" s="3" t="str">
        <x:v>UNIDADE</x:v>
      </x:c>
      <x:c r="G1773" s="10" t="n">
        <x:v>0</x:v>
      </x:c>
      <x:c r="H1773" s="10" t="str">
        <x:f>IF(G1773="","",G1773/12)</x:f>
      </x:c>
      <x:c r="I1773" s="10" t="n">
        <x:v>0</x:v>
      </x:c>
      <x:c r="J1773" s="10" t="str">
        <x:f>IF(H1773="","",I1773-H1773)</x:f>
      </x:c>
      <x:c r="K1773" s="11" t="str">
        <x:f>IF(H1773&gt;0,I1773/H1773,"")</x:f>
      </x:c>
      <x:c r="L1773" s="12" t="n">
        <x:v>0</x:v>
      </x:c>
      <x:c r="M1773" s="12" t="n">
        <x:v>0</x:v>
      </x:c>
      <x:c r="N1773" s="12" t="n">
        <x:f>M1773-L1773</x:f>
        <x:v>0</x:v>
      </x:c>
      <x:c r="O1773" s="3" t="str">
        <x:v>Anexo IX</x:v>
      </x:c>
    </x:row>
    <x:row r="1774" ht="34" customHeight="1">
      <x:c r="A1774" s="3" t="str">
        <x:v>Agosto</x:v>
      </x:c>
      <x:c r="B1774" s="3" t="str">
        <x:v>O&amp;M</x:v>
      </x:c>
      <x:c r="C1774" s="3" t="str">
        <x:v>PRODUÇÃO</x:v>
      </x:c>
      <x:c r="D1774" s="3" t="str">
        <x:v>5022000247</x:v>
      </x:c>
      <x:c r="E1774" s="9" t="str">
        <x:v>INST PASSAGEM DE NEUTRO LM</x:v>
      </x:c>
      <x:c r="F1774" s="3" t="str">
        <x:v>UNIDADE</x:v>
      </x:c>
      <x:c r="G1774" s="10" t="n">
        <x:v>0</x:v>
      </x:c>
      <x:c r="H1774" s="10" t="str">
        <x:f>IF(G1774="","",G1774/12)</x:f>
      </x:c>
      <x:c r="I1774" s="10" t="n">
        <x:v>0</x:v>
      </x:c>
      <x:c r="J1774" s="10" t="str">
        <x:f>IF(H1774="","",I1774-H1774)</x:f>
      </x:c>
      <x:c r="K1774" s="11" t="str">
        <x:f>IF(H1774&gt;0,I1774/H1774,"")</x:f>
      </x:c>
      <x:c r="L1774" s="12" t="n">
        <x:v>0</x:v>
      </x:c>
      <x:c r="M1774" s="12" t="n">
        <x:v>0</x:v>
      </x:c>
      <x:c r="N1774" s="12" t="n">
        <x:f>M1774-L1774</x:f>
        <x:v>0</x:v>
      </x:c>
      <x:c r="O1774" s="3" t="str">
        <x:v>Anexo IX</x:v>
      </x:c>
    </x:row>
    <x:row r="1775" ht="34" customHeight="1">
      <x:c r="A1775" s="3" t="str">
        <x:v>Agosto</x:v>
      </x:c>
      <x:c r="B1775" s="3" t="str">
        <x:v>O&amp;M</x:v>
      </x:c>
      <x:c r="C1775" s="3" t="str">
        <x:v>PRODUÇÃO</x:v>
      </x:c>
      <x:c r="D1775" s="3" t="str">
        <x:v>5022000248</x:v>
      </x:c>
      <x:c r="E1775" s="9" t="str">
        <x:v>RET PASSAGEM DE NEUTRO LM</x:v>
      </x:c>
      <x:c r="F1775" s="3" t="str">
        <x:v>UNIDADE</x:v>
      </x:c>
      <x:c r="G1775" s="10" t="n">
        <x:v>0</x:v>
      </x:c>
      <x:c r="H1775" s="10" t="str">
        <x:f>IF(G1775="","",G1775/12)</x:f>
      </x:c>
      <x:c r="I1775" s="10" t="n">
        <x:v>0</x:v>
      </x:c>
      <x:c r="J1775" s="10" t="str">
        <x:f>IF(H1775="","",I1775-H1775)</x:f>
      </x:c>
      <x:c r="K1775" s="11" t="str">
        <x:f>IF(H1775&gt;0,I1775/H1775,"")</x:f>
      </x:c>
      <x:c r="L1775" s="12" t="n">
        <x:v>0</x:v>
      </x:c>
      <x:c r="M1775" s="12" t="n">
        <x:v>0</x:v>
      </x:c>
      <x:c r="N1775" s="12" t="n">
        <x:f>M1775-L1775</x:f>
        <x:v>0</x:v>
      </x:c>
      <x:c r="O1775" s="3" t="str">
        <x:v>Anexo IX</x:v>
      </x:c>
    </x:row>
    <x:row r="1776" ht="34" customHeight="1">
      <x:c r="A1776" s="3" t="str">
        <x:v>Agosto</x:v>
      </x:c>
      <x:c r="B1776" s="3" t="str">
        <x:v>O&amp;M</x:v>
      </x:c>
      <x:c r="C1776" s="3" t="str">
        <x:v>PRODUÇÃO</x:v>
      </x:c>
      <x:c r="D1776" s="3" t="str">
        <x:v>5022000254</x:v>
      </x:c>
      <x:c r="E1776" s="9" t="str">
        <x:v>INST ESFERA SINALIZACAO RD LM</x:v>
      </x:c>
      <x:c r="F1776" s="3" t="str">
        <x:v>UNIDADE</x:v>
      </x:c>
      <x:c r="G1776" s="10" t="n">
        <x:v>0</x:v>
      </x:c>
      <x:c r="H1776" s="10" t="str">
        <x:f>IF(G1776="","",G1776/12)</x:f>
      </x:c>
      <x:c r="I1776" s="10" t="n">
        <x:v>0</x:v>
      </x:c>
      <x:c r="J1776" s="10" t="str">
        <x:f>IF(H1776="","",I1776-H1776)</x:f>
      </x:c>
      <x:c r="K1776" s="11" t="str">
        <x:f>IF(H1776&gt;0,I1776/H1776,"")</x:f>
      </x:c>
      <x:c r="L1776" s="12" t="n">
        <x:v>0</x:v>
      </x:c>
      <x:c r="M1776" s="12" t="n">
        <x:v>0</x:v>
      </x:c>
      <x:c r="N1776" s="12" t="n">
        <x:f>M1776-L1776</x:f>
        <x:v>0</x:v>
      </x:c>
      <x:c r="O1776" s="3" t="str">
        <x:v>Anexo IX</x:v>
      </x:c>
    </x:row>
    <x:row r="1777" ht="34" customHeight="1">
      <x:c r="A1777" s="3" t="str">
        <x:v>Agosto</x:v>
      </x:c>
      <x:c r="B1777" s="3" t="str">
        <x:v>O&amp;M</x:v>
      </x:c>
      <x:c r="C1777" s="3" t="str">
        <x:v>PRODUÇÃO</x:v>
      </x:c>
      <x:c r="D1777" s="3" t="str">
        <x:v>5022000255</x:v>
      </x:c>
      <x:c r="E1777" s="9" t="str">
        <x:v>RET ESFERA DE SINALIZACAO RD LM</x:v>
      </x:c>
      <x:c r="F1777" s="3" t="str">
        <x:v>UNIDADE</x:v>
      </x:c>
      <x:c r="G1777" s="10" t="n">
        <x:v>0</x:v>
      </x:c>
      <x:c r="H1777" s="10" t="str">
        <x:f>IF(G1777="","",G1777/12)</x:f>
      </x:c>
      <x:c r="I1777" s="10" t="n">
        <x:v>0</x:v>
      </x:c>
      <x:c r="J1777" s="10" t="str">
        <x:f>IF(H1777="","",I1777-H1777)</x:f>
      </x:c>
      <x:c r="K1777" s="11" t="str">
        <x:f>IF(H1777&gt;0,I1777/H1777,"")</x:f>
      </x:c>
      <x:c r="L1777" s="12" t="n">
        <x:v>0</x:v>
      </x:c>
      <x:c r="M1777" s="12" t="n">
        <x:v>0</x:v>
      </x:c>
      <x:c r="N1777" s="12" t="n">
        <x:f>M1777-L1777</x:f>
        <x:v>0</x:v>
      </x:c>
      <x:c r="O1777" s="3" t="str">
        <x:v>Anexo IX</x:v>
      </x:c>
    </x:row>
    <x:row r="1778" ht="34" customHeight="1">
      <x:c r="A1778" s="3" t="str">
        <x:v>Agosto</x:v>
      </x:c>
      <x:c r="B1778" s="3" t="str">
        <x:v>O&amp;M</x:v>
      </x:c>
      <x:c r="C1778" s="3" t="str">
        <x:v>PRODUÇÃO</x:v>
      </x:c>
      <x:c r="D1778" s="3" t="str">
        <x:v>5022000256</x:v>
      </x:c>
      <x:c r="E1778" s="9" t="str">
        <x:v>RETIRAR OBJETO ESTRANHO REDE LM</x:v>
      </x:c>
      <x:c r="F1778" s="3" t="str">
        <x:v>UNIDADE</x:v>
      </x:c>
      <x:c r="G1778" s="10" t="n">
        <x:v>0</x:v>
      </x:c>
      <x:c r="H1778" s="10" t="str">
        <x:f>IF(G1778="","",G1778/12)</x:f>
      </x:c>
      <x:c r="I1778" s="10" t="n">
        <x:v>4</x:v>
      </x:c>
      <x:c r="J1778" s="10" t="str">
        <x:f>IF(H1778="","",I1778-H1778)</x:f>
      </x:c>
      <x:c r="K1778" s="11" t="str">
        <x:f>IF(H1778&gt;0,I1778/H1778,"")</x:f>
      </x:c>
      <x:c r="L1778" s="12" t="n">
        <x:v>0</x:v>
      </x:c>
      <x:c r="M1778" s="12" t="n">
        <x:v>1303.44</x:v>
      </x:c>
      <x:c r="N1778" s="12" t="n">
        <x:f>M1778-L1778</x:f>
        <x:v>1303.44</x:v>
      </x:c>
      <x:c r="O1778" s="3" t="str">
        <x:v>Anexo IX</x:v>
      </x:c>
    </x:row>
    <x:row r="1779" ht="34" customHeight="1">
      <x:c r="A1779" s="3" t="str">
        <x:v>Agosto</x:v>
      </x:c>
      <x:c r="B1779" s="3" t="str">
        <x:v>O&amp;M</x:v>
      </x:c>
      <x:c r="C1779" s="3" t="str">
        <x:v>PRODUÇÃO</x:v>
      </x:c>
      <x:c r="D1779" s="3" t="str">
        <x:v>5022000259</x:v>
      </x:c>
      <x:c r="E1779" s="9" t="str">
        <x:v>INST MUFLA RD CONDUTOR LM</x:v>
      </x:c>
      <x:c r="F1779" s="3" t="str">
        <x:v>UNIDADE</x:v>
      </x:c>
      <x:c r="G1779" s="10" t="n">
        <x:v>0</x:v>
      </x:c>
      <x:c r="H1779" s="10" t="str">
        <x:f>IF(G1779="","",G1779/12)</x:f>
      </x:c>
      <x:c r="I1779" s="10" t="n">
        <x:v>0</x:v>
      </x:c>
      <x:c r="J1779" s="10" t="str">
        <x:f>IF(H1779="","",I1779-H1779)</x:f>
      </x:c>
      <x:c r="K1779" s="11" t="str">
        <x:f>IF(H1779&gt;0,I1779/H1779,"")</x:f>
      </x:c>
      <x:c r="L1779" s="12" t="n">
        <x:v>0</x:v>
      </x:c>
      <x:c r="M1779" s="12" t="n">
        <x:v>0</x:v>
      </x:c>
      <x:c r="N1779" s="12" t="n">
        <x:f>M1779-L1779</x:f>
        <x:v>0</x:v>
      </x:c>
      <x:c r="O1779" s="3" t="str">
        <x:v>Anexo IX</x:v>
      </x:c>
    </x:row>
    <x:row r="1780" ht="34" customHeight="1">
      <x:c r="A1780" s="3" t="str">
        <x:v>Agosto</x:v>
      </x:c>
      <x:c r="B1780" s="3" t="str">
        <x:v>O&amp;M</x:v>
      </x:c>
      <x:c r="C1780" s="3" t="str">
        <x:v>PRODUÇÃO</x:v>
      </x:c>
      <x:c r="D1780" s="3" t="str">
        <x:v>5022000260</x:v>
      </x:c>
      <x:c r="E1780" s="9" t="str">
        <x:v>RET MUFLA RD CONDUTOR LM</x:v>
      </x:c>
      <x:c r="F1780" s="3" t="str">
        <x:v>UNIDADE</x:v>
      </x:c>
      <x:c r="G1780" s="10" t="n">
        <x:v>0</x:v>
      </x:c>
      <x:c r="H1780" s="10" t="str">
        <x:f>IF(G1780="","",G1780/12)</x:f>
      </x:c>
      <x:c r="I1780" s="10" t="n">
        <x:v>0</x:v>
      </x:c>
      <x:c r="J1780" s="10" t="str">
        <x:f>IF(H1780="","",I1780-H1780)</x:f>
      </x:c>
      <x:c r="K1780" s="11" t="str">
        <x:f>IF(H1780&gt;0,I1780/H1780,"")</x:f>
      </x:c>
      <x:c r="L1780" s="12" t="n">
        <x:v>0</x:v>
      </x:c>
      <x:c r="M1780" s="12" t="n">
        <x:v>0</x:v>
      </x:c>
      <x:c r="N1780" s="12" t="n">
        <x:f>M1780-L1780</x:f>
        <x:v>0</x:v>
      </x:c>
      <x:c r="O1780" s="3" t="str">
        <x:v>Anexo IX</x:v>
      </x:c>
    </x:row>
    <x:row r="1781" ht="34" customHeight="1">
      <x:c r="A1781" s="3" t="str">
        <x:v>Agosto</x:v>
      </x:c>
      <x:c r="B1781" s="3" t="str">
        <x:v>O&amp;M</x:v>
      </x:c>
      <x:c r="C1781" s="3" t="str">
        <x:v>PRODUÇÃO</x:v>
      </x:c>
      <x:c r="D1781" s="3" t="str">
        <x:v>5022000261</x:v>
      </x:c>
      <x:c r="E1781" s="9" t="str">
        <x:v>VERIFICAR SEQUENCIA DE FASE(MT) LM</x:v>
      </x:c>
      <x:c r="F1781" s="3" t="str">
        <x:v>UNIDADE</x:v>
      </x:c>
      <x:c r="G1781" s="10" t="n">
        <x:v>0</x:v>
      </x:c>
      <x:c r="H1781" s="10" t="str">
        <x:f>IF(G1781="","",G1781/12)</x:f>
      </x:c>
      <x:c r="I1781" s="10" t="n">
        <x:v>0</x:v>
      </x:c>
      <x:c r="J1781" s="10" t="str">
        <x:f>IF(H1781="","",I1781-H1781)</x:f>
      </x:c>
      <x:c r="K1781" s="11" t="str">
        <x:f>IF(H1781&gt;0,I1781/H1781,"")</x:f>
      </x:c>
      <x:c r="L1781" s="12" t="n">
        <x:v>0</x:v>
      </x:c>
      <x:c r="M1781" s="12" t="n">
        <x:v>0</x:v>
      </x:c>
      <x:c r="N1781" s="12" t="n">
        <x:f>M1781-L1781</x:f>
        <x:v>0</x:v>
      </x:c>
      <x:c r="O1781" s="3" t="str">
        <x:v>Anexo IX</x:v>
      </x:c>
    </x:row>
    <x:row r="1782" ht="34" customHeight="1">
      <x:c r="A1782" s="3" t="str">
        <x:v>Agosto</x:v>
      </x:c>
      <x:c r="B1782" s="3" t="str">
        <x:v>O&amp;M</x:v>
      </x:c>
      <x:c r="C1782" s="3" t="str">
        <x:v>PRODUÇÃO</x:v>
      </x:c>
      <x:c r="D1782" s="3" t="str">
        <x:v>5021000149</x:v>
      </x:c>
      <x:c r="E1782" s="9" t="str">
        <x:v>INST ESTR PRI 2/3F ANC/AMA SP S/CRUZ LM</x:v>
      </x:c>
      <x:c r="F1782" s="3" t="str">
        <x:v>CONJUNTO</x:v>
      </x:c>
      <x:c r="G1782" s="10" t="n">
        <x:v>0</x:v>
      </x:c>
      <x:c r="H1782" s="10" t="str">
        <x:f>IF(G1782="","",G1782/12)</x:f>
      </x:c>
      <x:c r="I1782" s="10" t="n">
        <x:v>0</x:v>
      </x:c>
      <x:c r="J1782" s="10" t="str">
        <x:f>IF(H1782="","",I1782-H1782)</x:f>
      </x:c>
      <x:c r="K1782" s="11" t="str">
        <x:f>IF(H1782&gt;0,I1782/H1782,"")</x:f>
      </x:c>
      <x:c r="L1782" s="12" t="n">
        <x:v>0</x:v>
      </x:c>
      <x:c r="M1782" s="12" t="n">
        <x:v>0</x:v>
      </x:c>
      <x:c r="N1782" s="12" t="n">
        <x:f>M1782-L1782</x:f>
        <x:v>0</x:v>
      </x:c>
      <x:c r="O1782" s="3" t="str">
        <x:v>Anexo IX</x:v>
      </x:c>
    </x:row>
    <x:row r="1783" ht="34" customHeight="1">
      <x:c r="A1783" s="3" t="str">
        <x:v>Agosto</x:v>
      </x:c>
      <x:c r="B1783" s="3" t="str">
        <x:v>O&amp;M</x:v>
      </x:c>
      <x:c r="C1783" s="3" t="str">
        <x:v>PRODUÇÃO</x:v>
      </x:c>
      <x:c r="D1783" s="3" t="str">
        <x:v>5021000150</x:v>
      </x:c>
      <x:c r="E1783" s="9" t="str">
        <x:v>RET ESTR PRI 2/3F ANC/AMA SP S/CRUZ LM</x:v>
      </x:c>
      <x:c r="F1783" s="3" t="str">
        <x:v>CONJUNTO</x:v>
      </x:c>
      <x:c r="G1783" s="10" t="n">
        <x:v>0</x:v>
      </x:c>
      <x:c r="H1783" s="10" t="str">
        <x:f>IF(G1783="","",G1783/12)</x:f>
      </x:c>
      <x:c r="I1783" s="10" t="n">
        <x:v>0</x:v>
      </x:c>
      <x:c r="J1783" s="10" t="str">
        <x:f>IF(H1783="","",I1783-H1783)</x:f>
      </x:c>
      <x:c r="K1783" s="11" t="str">
        <x:f>IF(H1783&gt;0,I1783/H1783,"")</x:f>
      </x:c>
      <x:c r="L1783" s="12" t="n">
        <x:v>0</x:v>
      </x:c>
      <x:c r="M1783" s="12" t="n">
        <x:v>0</x:v>
      </x:c>
      <x:c r="N1783" s="12" t="n">
        <x:f>M1783-L1783</x:f>
        <x:v>0</x:v>
      </x:c>
      <x:c r="O1783" s="3" t="str">
        <x:v>Anexo IX</x:v>
      </x:c>
    </x:row>
    <x:row r="1784" ht="34" customHeight="1">
      <x:c r="A1784" s="3" t="str">
        <x:v>Agosto</x:v>
      </x:c>
      <x:c r="B1784" s="3" t="str">
        <x:v>O&amp;M</x:v>
      </x:c>
      <x:c r="C1784" s="3" t="str">
        <x:v>PRODUÇÃO</x:v>
      </x:c>
      <x:c r="D1784" s="3" t="str">
        <x:v>5021000151</x:v>
      </x:c>
      <x:c r="E1784" s="9" t="str">
        <x:v>INST ESTR PRI 2/3F ANC/AMA DP S/CRUZ LM</x:v>
      </x:c>
      <x:c r="F1784" s="3" t="str">
        <x:v>CONJUNTO</x:v>
      </x:c>
      <x:c r="G1784" s="10" t="n">
        <x:v>0</x:v>
      </x:c>
      <x:c r="H1784" s="10" t="str">
        <x:f>IF(G1784="","",G1784/12)</x:f>
      </x:c>
      <x:c r="I1784" s="10" t="n">
        <x:v>0</x:v>
      </x:c>
      <x:c r="J1784" s="10" t="str">
        <x:f>IF(H1784="","",I1784-H1784)</x:f>
      </x:c>
      <x:c r="K1784" s="11" t="str">
        <x:f>IF(H1784&gt;0,I1784/H1784,"")</x:f>
      </x:c>
      <x:c r="L1784" s="12" t="n">
        <x:v>0</x:v>
      </x:c>
      <x:c r="M1784" s="12" t="n">
        <x:v>0</x:v>
      </x:c>
      <x:c r="N1784" s="12" t="n">
        <x:f>M1784-L1784</x:f>
        <x:v>0</x:v>
      </x:c>
      <x:c r="O1784" s="3" t="str">
        <x:v>Anexo IX</x:v>
      </x:c>
    </x:row>
    <x:row r="1785" ht="34" customHeight="1">
      <x:c r="A1785" s="3" t="str">
        <x:v>Agosto</x:v>
      </x:c>
      <x:c r="B1785" s="3" t="str">
        <x:v>O&amp;M</x:v>
      </x:c>
      <x:c r="C1785" s="3" t="str">
        <x:v>PRODUÇÃO</x:v>
      </x:c>
      <x:c r="D1785" s="3" t="str">
        <x:v>5021000152</x:v>
      </x:c>
      <x:c r="E1785" s="9" t="str">
        <x:v>RET ESTR PRI 2/3F ANC/AMA DP S/CRUZ LM</x:v>
      </x:c>
      <x:c r="F1785" s="3" t="str">
        <x:v>CONJUNTO</x:v>
      </x:c>
      <x:c r="G1785" s="10" t="n">
        <x:v>0</x:v>
      </x:c>
      <x:c r="H1785" s="10" t="str">
        <x:f>IF(G1785="","",G1785/12)</x:f>
      </x:c>
      <x:c r="I1785" s="10" t="n">
        <x:v>0</x:v>
      </x:c>
      <x:c r="J1785" s="10" t="str">
        <x:f>IF(H1785="","",I1785-H1785)</x:f>
      </x:c>
      <x:c r="K1785" s="11" t="str">
        <x:f>IF(H1785&gt;0,I1785/H1785,"")</x:f>
      </x:c>
      <x:c r="L1785" s="12" t="n">
        <x:v>0</x:v>
      </x:c>
      <x:c r="M1785" s="12" t="n">
        <x:v>0</x:v>
      </x:c>
      <x:c r="N1785" s="12" t="n">
        <x:f>M1785-L1785</x:f>
        <x:v>0</x:v>
      </x:c>
      <x:c r="O1785" s="3" t="str">
        <x:v>Anexo IX</x:v>
      </x:c>
    </x:row>
    <x:row r="1786" ht="34" customHeight="1">
      <x:c r="A1786" s="3" t="str">
        <x:v>Agosto</x:v>
      </x:c>
      <x:c r="B1786" s="3" t="str">
        <x:v>O&amp;M</x:v>
      </x:c>
      <x:c r="C1786" s="3" t="str">
        <x:v>PRODUÇÃO</x:v>
      </x:c>
      <x:c r="D1786" s="3" t="str">
        <x:v>5021000156</x:v>
      </x:c>
      <x:c r="E1786" s="9" t="str">
        <x:v>RET ESTR PRI 2/3F ANC/AMA S/CRUZ HTE LM</x:v>
      </x:c>
      <x:c r="F1786" s="3" t="str">
        <x:v>CONJUNTO</x:v>
      </x:c>
      <x:c r="G1786" s="10" t="n">
        <x:v>0</x:v>
      </x:c>
      <x:c r="H1786" s="10" t="str">
        <x:f>IF(G1786="","",G1786/12)</x:f>
      </x:c>
      <x:c r="I1786" s="10" t="n">
        <x:v>0</x:v>
      </x:c>
      <x:c r="J1786" s="10" t="str">
        <x:f>IF(H1786="","",I1786-H1786)</x:f>
      </x:c>
      <x:c r="K1786" s="11" t="str">
        <x:f>IF(H1786&gt;0,I1786/H1786,"")</x:f>
      </x:c>
      <x:c r="L1786" s="12" t="n">
        <x:v>0</x:v>
      </x:c>
      <x:c r="M1786" s="12" t="n">
        <x:v>0</x:v>
      </x:c>
      <x:c r="N1786" s="12" t="n">
        <x:f>M1786-L1786</x:f>
        <x:v>0</x:v>
      </x:c>
      <x:c r="O1786" s="3" t="str">
        <x:v>Anexo IX</x:v>
      </x:c>
    </x:row>
    <x:row r="1787" ht="34" customHeight="1">
      <x:c r="A1787" s="3" t="str">
        <x:v>Agosto</x:v>
      </x:c>
      <x:c r="B1787" s="3" t="str">
        <x:v>O&amp;M</x:v>
      </x:c>
      <x:c r="C1787" s="3" t="str">
        <x:v>PRODUÇÃO</x:v>
      </x:c>
      <x:c r="D1787" s="3" t="str">
        <x:v>5021200045</x:v>
      </x:c>
      <x:c r="E1787" s="9" t="str">
        <x:v>RET ISOLADOR ROLDANA LM</x:v>
      </x:c>
      <x:c r="F1787" s="3" t="str">
        <x:v>UNIDADE</x:v>
      </x:c>
      <x:c r="G1787" s="10" t="n">
        <x:v>0</x:v>
      </x:c>
      <x:c r="H1787" s="10" t="str">
        <x:f>IF(G1787="","",G1787/12)</x:f>
      </x:c>
      <x:c r="I1787" s="10" t="n">
        <x:v>0</x:v>
      </x:c>
      <x:c r="J1787" s="10" t="str">
        <x:f>IF(H1787="","",I1787-H1787)</x:f>
      </x:c>
      <x:c r="K1787" s="11" t="str">
        <x:f>IF(H1787&gt;0,I1787/H1787,"")</x:f>
      </x:c>
      <x:c r="L1787" s="12" t="n">
        <x:v>0</x:v>
      </x:c>
      <x:c r="M1787" s="12" t="n">
        <x:v>0</x:v>
      </x:c>
      <x:c r="N1787" s="12" t="n">
        <x:f>M1787-L1787</x:f>
        <x:v>0</x:v>
      </x:c>
      <x:c r="O1787" s="3" t="str">
        <x:v>Anexo IX</x:v>
      </x:c>
    </x:row>
    <x:row r="1788" ht="34" customHeight="1">
      <x:c r="A1788" s="3" t="str">
        <x:v>Agosto</x:v>
      </x:c>
      <x:c r="B1788" s="3" t="str">
        <x:v>O&amp;M</x:v>
      </x:c>
      <x:c r="C1788" s="3" t="str">
        <x:v>PRODUÇÃO</x:v>
      </x:c>
      <x:c r="D1788" s="3" t="str">
        <x:v>5025300165</x:v>
      </x:c>
      <x:c r="E1788" s="9" t="str">
        <x:v>RET ESTR CP PARA-RAIOS MT LM</x:v>
      </x:c>
      <x:c r="F1788" s="3" t="str">
        <x:v>CONJUNTO</x:v>
      </x:c>
      <x:c r="G1788" s="10" t="n">
        <x:v>0</x:v>
      </x:c>
      <x:c r="H1788" s="10" t="str">
        <x:f>IF(G1788="","",G1788/12)</x:f>
      </x:c>
      <x:c r="I1788" s="10" t="n">
        <x:v>0</x:v>
      </x:c>
      <x:c r="J1788" s="10" t="str">
        <x:f>IF(H1788="","",I1788-H1788)</x:f>
      </x:c>
      <x:c r="K1788" s="11" t="str">
        <x:f>IF(H1788&gt;0,I1788/H1788,"")</x:f>
      </x:c>
      <x:c r="L1788" s="12" t="n">
        <x:v>0</x:v>
      </x:c>
      <x:c r="M1788" s="12" t="n">
        <x:v>0</x:v>
      </x:c>
      <x:c r="N1788" s="12" t="n">
        <x:f>M1788-L1788</x:f>
        <x:v>0</x:v>
      </x:c>
      <x:c r="O1788" s="3" t="str">
        <x:v>Anexo IX</x:v>
      </x:c>
    </x:row>
    <x:row r="1789" ht="34" customHeight="1">
      <x:c r="A1789" s="3" t="str">
        <x:v>Agosto</x:v>
      </x:c>
      <x:c r="B1789" s="3" t="str">
        <x:v>O&amp;M</x:v>
      </x:c>
      <x:c r="C1789" s="3" t="str">
        <x:v>PRODUÇÃO</x:v>
      </x:c>
      <x:c r="D1789" s="3" t="str">
        <x:v>5022000268</x:v>
      </x:c>
      <x:c r="E1789" s="9" t="str">
        <x:v>INST COND ISOL MT ATE 3X185MM²+3/8" LM</x:v>
      </x:c>
      <x:c r="F1789" s="3" t="str">
        <x:v>METRO</x:v>
      </x:c>
      <x:c r="G1789" s="10" t="n">
        <x:v>0</x:v>
      </x:c>
      <x:c r="H1789" s="10" t="str">
        <x:f>IF(G1789="","",G1789/12)</x:f>
      </x:c>
      <x:c r="I1789" s="10" t="n">
        <x:v>0</x:v>
      </x:c>
      <x:c r="J1789" s="10" t="str">
        <x:f>IF(H1789="","",I1789-H1789)</x:f>
      </x:c>
      <x:c r="K1789" s="11" t="str">
        <x:f>IF(H1789&gt;0,I1789/H1789,"")</x:f>
      </x:c>
      <x:c r="L1789" s="12" t="n">
        <x:v>0</x:v>
      </x:c>
      <x:c r="M1789" s="12" t="n">
        <x:v>0</x:v>
      </x:c>
      <x:c r="N1789" s="12" t="n">
        <x:f>M1789-L1789</x:f>
        <x:v>0</x:v>
      </x:c>
      <x:c r="O1789" s="3" t="str">
        <x:v>Anexo IX</x:v>
      </x:c>
    </x:row>
    <x:row r="1790" ht="34" customHeight="1">
      <x:c r="A1790" s="3" t="str">
        <x:v>Agosto</x:v>
      </x:c>
      <x:c r="B1790" s="3" t="str">
        <x:v>O&amp;M</x:v>
      </x:c>
      <x:c r="C1790" s="3" t="str">
        <x:v>PRODUÇÃO</x:v>
      </x:c>
      <x:c r="D1790" s="3" t="str">
        <x:v>5022000269</x:v>
      </x:c>
      <x:c r="E1790" s="9" t="str">
        <x:v>RET COND ISOL MT ATE 3X185MM²+3/8" LM</x:v>
      </x:c>
      <x:c r="F1790" s="3" t="str">
        <x:v>METRO</x:v>
      </x:c>
      <x:c r="G1790" s="10" t="n">
        <x:v>0</x:v>
      </x:c>
      <x:c r="H1790" s="10" t="str">
        <x:f>IF(G1790="","",G1790/12)</x:f>
      </x:c>
      <x:c r="I1790" s="10" t="n">
        <x:v>0</x:v>
      </x:c>
      <x:c r="J1790" s="10" t="str">
        <x:f>IF(H1790="","",I1790-H1790)</x:f>
      </x:c>
      <x:c r="K1790" s="11" t="str">
        <x:f>IF(H1790&gt;0,I1790/H1790,"")</x:f>
      </x:c>
      <x:c r="L1790" s="12" t="n">
        <x:v>0</x:v>
      </x:c>
      <x:c r="M1790" s="12" t="n">
        <x:v>0</x:v>
      </x:c>
      <x:c r="N1790" s="12" t="n">
        <x:f>M1790-L1790</x:f>
        <x:v>0</x:v>
      </x:c>
      <x:c r="O1790" s="3" t="str">
        <x:v>Anexo IX</x:v>
      </x:c>
    </x:row>
    <x:row r="1791" ht="34" customHeight="1">
      <x:c r="A1791" s="3" t="str">
        <x:v>Agosto</x:v>
      </x:c>
      <x:c r="B1791" s="3" t="str">
        <x:v>O&amp;M</x:v>
      </x:c>
      <x:c r="C1791" s="3" t="str">
        <x:v>PRODUÇÃO</x:v>
      </x:c>
      <x:c r="D1791" s="3" t="str">
        <x:v>5022000270</x:v>
      </x:c>
      <x:c r="E1791" s="9" t="str">
        <x:v>INST COND ISOL BT &lt;= 1X25MM² POST MET LM</x:v>
      </x:c>
      <x:c r="F1791" s="3" t="str">
        <x:v>METRO</x:v>
      </x:c>
      <x:c r="G1791" s="10" t="n">
        <x:v>0</x:v>
      </x:c>
      <x:c r="H1791" s="10" t="str">
        <x:f>IF(G1791="","",G1791/12)</x:f>
      </x:c>
      <x:c r="I1791" s="10" t="n">
        <x:v>0</x:v>
      </x:c>
      <x:c r="J1791" s="10" t="str">
        <x:f>IF(H1791="","",I1791-H1791)</x:f>
      </x:c>
      <x:c r="K1791" s="11" t="str">
        <x:f>IF(H1791&gt;0,I1791/H1791,"")</x:f>
      </x:c>
      <x:c r="L1791" s="12" t="n">
        <x:v>0</x:v>
      </x:c>
      <x:c r="M1791" s="12" t="n">
        <x:v>0</x:v>
      </x:c>
      <x:c r="N1791" s="12" t="n">
        <x:f>M1791-L1791</x:f>
        <x:v>0</x:v>
      </x:c>
      <x:c r="O1791" s="3" t="str">
        <x:v>Anexo IX</x:v>
      </x:c>
    </x:row>
    <x:row r="1792" ht="34" customHeight="1">
      <x:c r="A1792" s="3" t="str">
        <x:v>Agosto</x:v>
      </x:c>
      <x:c r="B1792" s="3" t="str">
        <x:v>O&amp;M</x:v>
      </x:c>
      <x:c r="C1792" s="3" t="str">
        <x:v>PRODUÇÃO</x:v>
      </x:c>
      <x:c r="D1792" s="3" t="str">
        <x:v>5022000271</x:v>
      </x:c>
      <x:c r="E1792" s="9" t="str">
        <x:v>RET COND ISOL BT &lt;= 1X25MM² POST MET LM</x:v>
      </x:c>
      <x:c r="F1792" s="3" t="str">
        <x:v>METRO</x:v>
      </x:c>
      <x:c r="G1792" s="10" t="n">
        <x:v>0</x:v>
      </x:c>
      <x:c r="H1792" s="10" t="str">
        <x:f>IF(G1792="","",G1792/12)</x:f>
      </x:c>
      <x:c r="I1792" s="10" t="n">
        <x:v>0</x:v>
      </x:c>
      <x:c r="J1792" s="10" t="str">
        <x:f>IF(H1792="","",I1792-H1792)</x:f>
      </x:c>
      <x:c r="K1792" s="11" t="str">
        <x:f>IF(H1792&gt;0,I1792/H1792,"")</x:f>
      </x:c>
      <x:c r="L1792" s="12" t="n">
        <x:v>0</x:v>
      </x:c>
      <x:c r="M1792" s="12" t="n">
        <x:v>0</x:v>
      </x:c>
      <x:c r="N1792" s="12" t="n">
        <x:f>M1792-L1792</x:f>
        <x:v>0</x:v>
      </x:c>
      <x:c r="O1792" s="3" t="str">
        <x:v>Anexo IX</x:v>
      </x:c>
    </x:row>
    <x:row r="1793" ht="34" customHeight="1">
      <x:c r="A1793" s="3" t="str">
        <x:v>Agosto</x:v>
      </x:c>
      <x:c r="B1793" s="3" t="str">
        <x:v>O&amp;M</x:v>
      </x:c>
      <x:c r="C1793" s="3" t="str">
        <x:v>PRODUÇÃO</x:v>
      </x:c>
      <x:c r="D1793" s="3" t="str">
        <x:v>5022000272</x:v>
      </x:c>
      <x:c r="E1793" s="9" t="str">
        <x:v>INST COND ISOL BT &lt;= 2X25MM² POST MET LM</x:v>
      </x:c>
      <x:c r="F1793" s="3" t="str">
        <x:v>METRO</x:v>
      </x:c>
      <x:c r="G1793" s="10" t="n">
        <x:v>0</x:v>
      </x:c>
      <x:c r="H1793" s="10" t="str">
        <x:f>IF(G1793="","",G1793/12)</x:f>
      </x:c>
      <x:c r="I1793" s="10" t="n">
        <x:v>0</x:v>
      </x:c>
      <x:c r="J1793" s="10" t="str">
        <x:f>IF(H1793="","",I1793-H1793)</x:f>
      </x:c>
      <x:c r="K1793" s="11" t="str">
        <x:f>IF(H1793&gt;0,I1793/H1793,"")</x:f>
      </x:c>
      <x:c r="L1793" s="12" t="n">
        <x:v>0</x:v>
      </x:c>
      <x:c r="M1793" s="12" t="n">
        <x:v>0</x:v>
      </x:c>
      <x:c r="N1793" s="12" t="n">
        <x:f>M1793-L1793</x:f>
        <x:v>0</x:v>
      </x:c>
      <x:c r="O1793" s="3" t="str">
        <x:v>Anexo IX</x:v>
      </x:c>
    </x:row>
    <x:row r="1794" ht="34" customHeight="1">
      <x:c r="A1794" s="3" t="str">
        <x:v>Agosto</x:v>
      </x:c>
      <x:c r="B1794" s="3" t="str">
        <x:v>O&amp;M</x:v>
      </x:c>
      <x:c r="C1794" s="3" t="str">
        <x:v>PRODUÇÃO</x:v>
      </x:c>
      <x:c r="D1794" s="3" t="str">
        <x:v>5022000273</x:v>
      </x:c>
      <x:c r="E1794" s="9" t="str">
        <x:v>RET COND ISOL BT &lt;= 2X25MM² POST MET LM</x:v>
      </x:c>
      <x:c r="F1794" s="3" t="str">
        <x:v>METRO</x:v>
      </x:c>
      <x:c r="G1794" s="10" t="n">
        <x:v>0</x:v>
      </x:c>
      <x:c r="H1794" s="10" t="str">
        <x:f>IF(G1794="","",G1794/12)</x:f>
      </x:c>
      <x:c r="I1794" s="10" t="n">
        <x:v>0</x:v>
      </x:c>
      <x:c r="J1794" s="10" t="str">
        <x:f>IF(H1794="","",I1794-H1794)</x:f>
      </x:c>
      <x:c r="K1794" s="11" t="str">
        <x:f>IF(H1794&gt;0,I1794/H1794,"")</x:f>
      </x:c>
      <x:c r="L1794" s="12" t="n">
        <x:v>0</x:v>
      </x:c>
      <x:c r="M1794" s="12" t="n">
        <x:v>0</x:v>
      </x:c>
      <x:c r="N1794" s="12" t="n">
        <x:f>M1794-L1794</x:f>
        <x:v>0</x:v>
      </x:c>
      <x:c r="O1794" s="3" t="str">
        <x:v>Anexo IX</x:v>
      </x:c>
    </x:row>
    <x:row r="1795" ht="34" customHeight="1">
      <x:c r="A1795" s="3" t="str">
        <x:v>Agosto</x:v>
      </x:c>
      <x:c r="B1795" s="3" t="str">
        <x:v>O&amp;M</x:v>
      </x:c>
      <x:c r="C1795" s="3" t="str">
        <x:v>PRODUÇÃO</x:v>
      </x:c>
      <x:c r="D1795" s="3" t="str">
        <x:v>5021000161</x:v>
      </x:c>
      <x:c r="E1795" s="9" t="str">
        <x:v>RET ESTR PRI RDC ANCORAGEM SIMPLES LM</x:v>
      </x:c>
      <x:c r="F1795" s="3" t="str">
        <x:v>CONJUNTO</x:v>
      </x:c>
      <x:c r="G1795" s="10" t="n">
        <x:v>0</x:v>
      </x:c>
      <x:c r="H1795" s="10" t="str">
        <x:f>IF(G1795="","",G1795/12)</x:f>
      </x:c>
      <x:c r="I1795" s="10" t="n">
        <x:v>0</x:v>
      </x:c>
      <x:c r="J1795" s="10" t="str">
        <x:f>IF(H1795="","",I1795-H1795)</x:f>
      </x:c>
      <x:c r="K1795" s="11" t="str">
        <x:f>IF(H1795&gt;0,I1795/H1795,"")</x:f>
      </x:c>
      <x:c r="L1795" s="12" t="n">
        <x:v>0</x:v>
      </x:c>
      <x:c r="M1795" s="12" t="n">
        <x:v>0</x:v>
      </x:c>
      <x:c r="N1795" s="12" t="n">
        <x:f>M1795-L1795</x:f>
        <x:v>0</x:v>
      </x:c>
      <x:c r="O1795" s="3" t="str">
        <x:v>Anexo IX</x:v>
      </x:c>
    </x:row>
    <x:row r="1796" ht="34" customHeight="1">
      <x:c r="A1796" s="3" t="str">
        <x:v>Agosto</x:v>
      </x:c>
      <x:c r="B1796" s="3" t="str">
        <x:v>O&amp;M</x:v>
      </x:c>
      <x:c r="C1796" s="3" t="str">
        <x:v>PRODUÇÃO</x:v>
      </x:c>
      <x:c r="D1796" s="3" t="str">
        <x:v>5021000163</x:v>
      </x:c>
      <x:c r="E1796" s="9" t="str">
        <x:v>RET ESTR PRI RDC ANCORAGEM DUPLA LM</x:v>
      </x:c>
      <x:c r="F1796" s="3" t="str">
        <x:v>CONJUNTO</x:v>
      </x:c>
      <x:c r="G1796" s="10" t="n">
        <x:v>0</x:v>
      </x:c>
      <x:c r="H1796" s="10" t="str">
        <x:f>IF(G1796="","",G1796/12)</x:f>
      </x:c>
      <x:c r="I1796" s="10" t="n">
        <x:v>1</x:v>
      </x:c>
      <x:c r="J1796" s="10" t="str">
        <x:f>IF(H1796="","",I1796-H1796)</x:f>
      </x:c>
      <x:c r="K1796" s="11" t="str">
        <x:f>IF(H1796&gt;0,I1796/H1796,"")</x:f>
      </x:c>
      <x:c r="L1796" s="12" t="n">
        <x:v>0</x:v>
      </x:c>
      <x:c r="M1796" s="12" t="n">
        <x:v>564.7</x:v>
      </x:c>
      <x:c r="N1796" s="12" t="n">
        <x:f>M1796-L1796</x:f>
        <x:v>564.7</x:v>
      </x:c>
      <x:c r="O1796" s="3" t="str">
        <x:v>Anexo IX</x:v>
      </x:c>
    </x:row>
    <x:row r="1797" ht="34" customHeight="1">
      <x:c r="A1797" s="3" t="str">
        <x:v>Agosto</x:v>
      </x:c>
      <x:c r="B1797" s="3" t="str">
        <x:v>O&amp;M</x:v>
      </x:c>
      <x:c r="C1797" s="3" t="str">
        <x:v>PRODUÇÃO</x:v>
      </x:c>
      <x:c r="D1797" s="3" t="str">
        <x:v>5021000165</x:v>
      </x:c>
      <x:c r="E1797" s="9" t="str">
        <x:v>RET ESTR PRI RDC N3S-CE LM</x:v>
      </x:c>
      <x:c r="F1797" s="3" t="str">
        <x:v>CONJUNTO</x:v>
      </x:c>
      <x:c r="G1797" s="10" t="n">
        <x:v>0</x:v>
      </x:c>
      <x:c r="H1797" s="10" t="str">
        <x:f>IF(G1797="","",G1797/12)</x:f>
      </x:c>
      <x:c r="I1797" s="10" t="n">
        <x:v>0</x:v>
      </x:c>
      <x:c r="J1797" s="10" t="str">
        <x:f>IF(H1797="","",I1797-H1797)</x:f>
      </x:c>
      <x:c r="K1797" s="11" t="str">
        <x:f>IF(H1797&gt;0,I1797/H1797,"")</x:f>
      </x:c>
      <x:c r="L1797" s="12" t="n">
        <x:v>0</x:v>
      </x:c>
      <x:c r="M1797" s="12" t="n">
        <x:v>0</x:v>
      </x:c>
      <x:c r="N1797" s="12" t="n">
        <x:f>M1797-L1797</x:f>
        <x:v>0</x:v>
      </x:c>
      <x:c r="O1797" s="3" t="str">
        <x:v>Anexo IX</x:v>
      </x:c>
    </x:row>
    <x:row r="1798" ht="34" customHeight="1">
      <x:c r="A1798" s="3" t="str">
        <x:v>Agosto</x:v>
      </x:c>
      <x:c r="B1798" s="3" t="str">
        <x:v>O&amp;M</x:v>
      </x:c>
      <x:c r="C1798" s="3" t="str">
        <x:v>PRODUÇÃO</x:v>
      </x:c>
      <x:c r="D1798" s="3" t="str">
        <x:v>5021000166</x:v>
      </x:c>
      <x:c r="E1798" s="9" t="str">
        <x:v>INST ESTR PRI RDC N3S-CE-PR LM</x:v>
      </x:c>
      <x:c r="F1798" s="3" t="str">
        <x:v>CONJUNTO</x:v>
      </x:c>
      <x:c r="G1798" s="10" t="n">
        <x:v>0</x:v>
      </x:c>
      <x:c r="H1798" s="10" t="str">
        <x:f>IF(G1798="","",G1798/12)</x:f>
      </x:c>
      <x:c r="I1798" s="10" t="n">
        <x:v>0</x:v>
      </x:c>
      <x:c r="J1798" s="10" t="str">
        <x:f>IF(H1798="","",I1798-H1798)</x:f>
      </x:c>
      <x:c r="K1798" s="11" t="str">
        <x:f>IF(H1798&gt;0,I1798/H1798,"")</x:f>
      </x:c>
      <x:c r="L1798" s="12" t="n">
        <x:v>0</x:v>
      </x:c>
      <x:c r="M1798" s="12" t="n">
        <x:v>0</x:v>
      </x:c>
      <x:c r="N1798" s="12" t="n">
        <x:f>M1798-L1798</x:f>
        <x:v>0</x:v>
      </x:c>
      <x:c r="O1798" s="3" t="str">
        <x:v>Anexo IX</x:v>
      </x:c>
    </x:row>
    <x:row r="1799" ht="34" customHeight="1">
      <x:c r="A1799" s="3" t="str">
        <x:v>Agosto</x:v>
      </x:c>
      <x:c r="B1799" s="3" t="str">
        <x:v>O&amp;M</x:v>
      </x:c>
      <x:c r="C1799" s="3" t="str">
        <x:v>PRODUÇÃO</x:v>
      </x:c>
      <x:c r="D1799" s="3" t="str">
        <x:v>5021000167</x:v>
      </x:c>
      <x:c r="E1799" s="9" t="str">
        <x:v>RET ESTR PRI RDC N3S-CE-PR LM</x:v>
      </x:c>
      <x:c r="F1799" s="3" t="str">
        <x:v>CONJUNTO</x:v>
      </x:c>
      <x:c r="G1799" s="10" t="n">
        <x:v>0</x:v>
      </x:c>
      <x:c r="H1799" s="10" t="str">
        <x:f>IF(G1799="","",G1799/12)</x:f>
      </x:c>
      <x:c r="I1799" s="10" t="n">
        <x:v>0</x:v>
      </x:c>
      <x:c r="J1799" s="10" t="str">
        <x:f>IF(H1799="","",I1799-H1799)</x:f>
      </x:c>
      <x:c r="K1799" s="11" t="str">
        <x:f>IF(H1799&gt;0,I1799/H1799,"")</x:f>
      </x:c>
      <x:c r="L1799" s="12" t="n">
        <x:v>0</x:v>
      </x:c>
      <x:c r="M1799" s="12" t="n">
        <x:v>0</x:v>
      </x:c>
      <x:c r="N1799" s="12" t="n">
        <x:f>M1799-L1799</x:f>
        <x:v>0</x:v>
      </x:c>
      <x:c r="O1799" s="3" t="str">
        <x:v>Anexo IX</x:v>
      </x:c>
    </x:row>
    <x:row r="1800" ht="34" customHeight="1">
      <x:c r="A1800" s="3" t="str">
        <x:v>Agosto</x:v>
      </x:c>
      <x:c r="B1800" s="3" t="str">
        <x:v>O&amp;M</x:v>
      </x:c>
      <x:c r="C1800" s="3" t="str">
        <x:v>PRODUÇÃO</x:v>
      </x:c>
      <x:c r="D1800" s="3" t="str">
        <x:v>5021000169</x:v>
      </x:c>
      <x:c r="E1800" s="9" t="str">
        <x:v>RET ESTR PRI RDC DN-CE LM</x:v>
      </x:c>
      <x:c r="F1800" s="3" t="str">
        <x:v>CONJUNTO</x:v>
      </x:c>
      <x:c r="G1800" s="10" t="n">
        <x:v>0</x:v>
      </x:c>
      <x:c r="H1800" s="10" t="str">
        <x:f>IF(G1800="","",G1800/12)</x:f>
      </x:c>
      <x:c r="I1800" s="10" t="n">
        <x:v>0</x:v>
      </x:c>
      <x:c r="J1800" s="10" t="str">
        <x:f>IF(H1800="","",I1800-H1800)</x:f>
      </x:c>
      <x:c r="K1800" s="11" t="str">
        <x:f>IF(H1800&gt;0,I1800/H1800,"")</x:f>
      </x:c>
      <x:c r="L1800" s="12" t="n">
        <x:v>0</x:v>
      </x:c>
      <x:c r="M1800" s="12" t="n">
        <x:v>0</x:v>
      </x:c>
      <x:c r="N1800" s="12" t="n">
        <x:f>M1800-L1800</x:f>
        <x:v>0</x:v>
      </x:c>
      <x:c r="O1800" s="3" t="str">
        <x:v>Anexo IX</x:v>
      </x:c>
    </x:row>
    <x:row r="1801" ht="34" customHeight="1">
      <x:c r="A1801" s="3" t="str">
        <x:v>Agosto</x:v>
      </x:c>
      <x:c r="B1801" s="3" t="str">
        <x:v>O&amp;M</x:v>
      </x:c>
      <x:c r="C1801" s="3" t="str">
        <x:v>PRODUÇÃO</x:v>
      </x:c>
      <x:c r="D1801" s="3" t="str">
        <x:v>5021000170</x:v>
      </x:c>
      <x:c r="E1801" s="9" t="str">
        <x:v>INST ESTR PRI RDC CE-DS/TS LM</x:v>
      </x:c>
      <x:c r="F1801" s="3" t="str">
        <x:v>CONJUNTO</x:v>
      </x:c>
      <x:c r="G1801" s="10" t="n">
        <x:v>0</x:v>
      </x:c>
      <x:c r="H1801" s="10" t="str">
        <x:f>IF(G1801="","",G1801/12)</x:f>
      </x:c>
      <x:c r="I1801" s="10" t="n">
        <x:v>0</x:v>
      </x:c>
      <x:c r="J1801" s="10" t="str">
        <x:f>IF(H1801="","",I1801-H1801)</x:f>
      </x:c>
      <x:c r="K1801" s="11" t="str">
        <x:f>IF(H1801&gt;0,I1801/H1801,"")</x:f>
      </x:c>
      <x:c r="L1801" s="12" t="n">
        <x:v>0</x:v>
      </x:c>
      <x:c r="M1801" s="12" t="n">
        <x:v>0</x:v>
      </x:c>
      <x:c r="N1801" s="12" t="n">
        <x:f>M1801-L1801</x:f>
        <x:v>0</x:v>
      </x:c>
      <x:c r="O1801" s="3" t="str">
        <x:v>Anexo IX</x:v>
      </x:c>
    </x:row>
    <x:row r="1802" ht="34" customHeight="1">
      <x:c r="A1802" s="3" t="str">
        <x:v>Agosto</x:v>
      </x:c>
      <x:c r="B1802" s="3" t="str">
        <x:v>O&amp;M</x:v>
      </x:c>
      <x:c r="C1802" s="3" t="str">
        <x:v>PRODUÇÃO</x:v>
      </x:c>
      <x:c r="D1802" s="3" t="str">
        <x:v>5021000171</x:v>
      </x:c>
      <x:c r="E1802" s="9" t="str">
        <x:v>RET ESTR PRI RDC CE-DS/TS LM</x:v>
      </x:c>
      <x:c r="F1802" s="3" t="str">
        <x:v>CONJUNTO</x:v>
      </x:c>
      <x:c r="G1802" s="10" t="n">
        <x:v>0</x:v>
      </x:c>
      <x:c r="H1802" s="10" t="str">
        <x:f>IF(G1802="","",G1802/12)</x:f>
      </x:c>
      <x:c r="I1802" s="10" t="n">
        <x:v>0</x:v>
      </x:c>
      <x:c r="J1802" s="10" t="str">
        <x:f>IF(H1802="","",I1802-H1802)</x:f>
      </x:c>
      <x:c r="K1802" s="11" t="str">
        <x:f>IF(H1802&gt;0,I1802/H1802,"")</x:f>
      </x:c>
      <x:c r="L1802" s="12" t="n">
        <x:v>0</x:v>
      </x:c>
      <x:c r="M1802" s="12" t="n">
        <x:v>0</x:v>
      </x:c>
      <x:c r="N1802" s="12" t="n">
        <x:f>M1802-L1802</x:f>
        <x:v>0</x:v>
      </x:c>
      <x:c r="O1802" s="3" t="str">
        <x:v>Anexo IX</x:v>
      </x:c>
    </x:row>
    <x:row r="1803" ht="34" customHeight="1">
      <x:c r="A1803" s="3" t="str">
        <x:v>Agosto</x:v>
      </x:c>
      <x:c r="B1803" s="3" t="str">
        <x:v>O&amp;M</x:v>
      </x:c>
      <x:c r="C1803" s="3" t="str">
        <x:v>PRODUÇÃO</x:v>
      </x:c>
      <x:c r="D1803" s="3" t="str">
        <x:v>5020000114</x:v>
      </x:c>
      <x:c r="E1803" s="9" t="str">
        <x:v>INST DEFENSA CONC POSTE RETANG LM</x:v>
      </x:c>
      <x:c r="F1803" s="3" t="str">
        <x:v>UNIDADE</x:v>
      </x:c>
      <x:c r="G1803" s="10" t="n">
        <x:v>0</x:v>
      </x:c>
      <x:c r="H1803" s="10" t="str">
        <x:f>IF(G1803="","",G1803/12)</x:f>
      </x:c>
      <x:c r="I1803" s="10" t="n">
        <x:v>0</x:v>
      </x:c>
      <x:c r="J1803" s="10" t="str">
        <x:f>IF(H1803="","",I1803-H1803)</x:f>
      </x:c>
      <x:c r="K1803" s="11" t="str">
        <x:f>IF(H1803&gt;0,I1803/H1803,"")</x:f>
      </x:c>
      <x:c r="L1803" s="12" t="n">
        <x:v>0</x:v>
      </x:c>
      <x:c r="M1803" s="12" t="n">
        <x:v>0</x:v>
      </x:c>
      <x:c r="N1803" s="12" t="n">
        <x:f>M1803-L1803</x:f>
        <x:v>0</x:v>
      </x:c>
      <x:c r="O1803" s="3" t="str">
        <x:v>Anexo IX</x:v>
      </x:c>
    </x:row>
    <x:row r="1804" ht="34" customHeight="1">
      <x:c r="A1804" s="3" t="str">
        <x:v>Agosto</x:v>
      </x:c>
      <x:c r="B1804" s="3" t="str">
        <x:v>O&amp;M</x:v>
      </x:c>
      <x:c r="C1804" s="3" t="str">
        <x:v>PRODUÇÃO</x:v>
      </x:c>
      <x:c r="D1804" s="3" t="str">
        <x:v>5020000115</x:v>
      </x:c>
      <x:c r="E1804" s="9" t="str">
        <x:v>INST DEFENSA CONC MANILHA INT 120CM LM</x:v>
      </x:c>
      <x:c r="F1804" s="3" t="str">
        <x:v>UNIDADE</x:v>
      </x:c>
      <x:c r="G1804" s="10" t="n">
        <x:v>0</x:v>
      </x:c>
      <x:c r="H1804" s="10" t="str">
        <x:f>IF(G1804="","",G1804/12)</x:f>
      </x:c>
      <x:c r="I1804" s="10" t="n">
        <x:v>0</x:v>
      </x:c>
      <x:c r="J1804" s="10" t="str">
        <x:f>IF(H1804="","",I1804-H1804)</x:f>
      </x:c>
      <x:c r="K1804" s="11" t="str">
        <x:f>IF(H1804&gt;0,I1804/H1804,"")</x:f>
      </x:c>
      <x:c r="L1804" s="12" t="n">
        <x:v>0</x:v>
      </x:c>
      <x:c r="M1804" s="12" t="n">
        <x:v>0</x:v>
      </x:c>
      <x:c r="N1804" s="12" t="n">
        <x:f>M1804-L1804</x:f>
        <x:v>0</x:v>
      </x:c>
      <x:c r="O1804" s="3" t="str">
        <x:v>Anexo IX</x:v>
      </x:c>
    </x:row>
    <x:row r="1805" ht="34" customHeight="1">
      <x:c r="A1805" s="3" t="str">
        <x:v>Agosto</x:v>
      </x:c>
      <x:c r="B1805" s="3" t="str">
        <x:v>O&amp;M</x:v>
      </x:c>
      <x:c r="C1805" s="3" t="str">
        <x:v>PRODUÇÃO</x:v>
      </x:c>
      <x:c r="D1805" s="3" t="str">
        <x:v>5020000116</x:v>
      </x:c>
      <x:c r="E1805" s="9" t="str">
        <x:v>INST DEFENSA CONC MANILH BIPART 120CM LM</x:v>
      </x:c>
      <x:c r="F1805" s="3" t="str">
        <x:v>UNIDADE</x:v>
      </x:c>
      <x:c r="G1805" s="10" t="n">
        <x:v>0</x:v>
      </x:c>
      <x:c r="H1805" s="10" t="str">
        <x:f>IF(G1805="","",G1805/12)</x:f>
      </x:c>
      <x:c r="I1805" s="10" t="n">
        <x:v>0</x:v>
      </x:c>
      <x:c r="J1805" s="10" t="str">
        <x:f>IF(H1805="","",I1805-H1805)</x:f>
      </x:c>
      <x:c r="K1805" s="11" t="str">
        <x:f>IF(H1805&gt;0,I1805/H1805,"")</x:f>
      </x:c>
      <x:c r="L1805" s="12" t="n">
        <x:v>0</x:v>
      </x:c>
      <x:c r="M1805" s="12" t="n">
        <x:v>0</x:v>
      </x:c>
      <x:c r="N1805" s="12" t="n">
        <x:f>M1805-L1805</x:f>
        <x:v>0</x:v>
      </x:c>
      <x:c r="O1805" s="3" t="str">
        <x:v>Anexo IX</x:v>
      </x:c>
    </x:row>
    <x:row r="1806" ht="34" customHeight="1">
      <x:c r="A1806" s="3" t="str">
        <x:v>Agosto</x:v>
      </x:c>
      <x:c r="B1806" s="3" t="str">
        <x:v>O&amp;M</x:v>
      </x:c>
      <x:c r="C1806" s="3" t="str">
        <x:v>PRODUÇÃO</x:v>
      </x:c>
      <x:c r="D1806" s="3" t="str">
        <x:v>5020000117</x:v>
      </x:c>
      <x:c r="E1806" s="9" t="str">
        <x:v>INST DEFENSA MET TIPO GUARD RAIL RD</x:v>
      </x:c>
      <x:c r="F1806" s="3" t="str">
        <x:v>CONJUNTO</x:v>
      </x:c>
      <x:c r="G1806" s="10" t="n">
        <x:v>0</x:v>
      </x:c>
      <x:c r="H1806" s="10" t="str">
        <x:f>IF(G1806="","",G1806/12)</x:f>
      </x:c>
      <x:c r="I1806" s="10" t="n">
        <x:v>0</x:v>
      </x:c>
      <x:c r="J1806" s="10" t="str">
        <x:f>IF(H1806="","",I1806-H1806)</x:f>
      </x:c>
      <x:c r="K1806" s="11" t="str">
        <x:f>IF(H1806&gt;0,I1806/H1806,"")</x:f>
      </x:c>
      <x:c r="L1806" s="12" t="n">
        <x:v>0</x:v>
      </x:c>
      <x:c r="M1806" s="12" t="n">
        <x:v>0</x:v>
      </x:c>
      <x:c r="N1806" s="12" t="n">
        <x:f>M1806-L1806</x:f>
        <x:v>0</x:v>
      </x:c>
      <x:c r="O1806" s="3" t="str">
        <x:v>Anexo IX</x:v>
      </x:c>
    </x:row>
    <x:row r="1807" ht="34" customHeight="1">
      <x:c r="A1807" s="3" t="str">
        <x:v>Agosto</x:v>
      </x:c>
      <x:c r="B1807" s="3" t="str">
        <x:v>O&amp;M</x:v>
      </x:c>
      <x:c r="C1807" s="3" t="str">
        <x:v>PRODUÇÃO</x:v>
      </x:c>
      <x:c r="D1807" s="3" t="str">
        <x:v>5024000077</x:v>
      </x:c>
      <x:c r="E1807" s="9" t="str">
        <x:v>INST CONJ MEDICAO ENCAPSULADO LM</x:v>
      </x:c>
      <x:c r="F1807" s="3" t="str">
        <x:v>UNIDADE</x:v>
      </x:c>
      <x:c r="G1807" s="10" t="n">
        <x:v>0</x:v>
      </x:c>
      <x:c r="H1807" s="10" t="str">
        <x:f>IF(G1807="","",G1807/12)</x:f>
      </x:c>
      <x:c r="I1807" s="10" t="n">
        <x:v>0</x:v>
      </x:c>
      <x:c r="J1807" s="10" t="str">
        <x:f>IF(H1807="","",I1807-H1807)</x:f>
      </x:c>
      <x:c r="K1807" s="11" t="str">
        <x:f>IF(H1807&gt;0,I1807/H1807,"")</x:f>
      </x:c>
      <x:c r="L1807" s="12" t="n">
        <x:v>0</x:v>
      </x:c>
      <x:c r="M1807" s="12" t="n">
        <x:v>0</x:v>
      </x:c>
      <x:c r="N1807" s="12" t="n">
        <x:f>M1807-L1807</x:f>
        <x:v>0</x:v>
      </x:c>
      <x:c r="O1807" s="3" t="str">
        <x:v>Anexo IX</x:v>
      </x:c>
    </x:row>
    <x:row r="1808" ht="34" customHeight="1">
      <x:c r="A1808" s="3" t="str">
        <x:v>Agosto</x:v>
      </x:c>
      <x:c r="B1808" s="3" t="str">
        <x:v>O&amp;M</x:v>
      </x:c>
      <x:c r="C1808" s="3" t="str">
        <x:v>PRODUÇÃO</x:v>
      </x:c>
      <x:c r="D1808" s="3" t="str">
        <x:v>5024000078</x:v>
      </x:c>
      <x:c r="E1808" s="9" t="str">
        <x:v>RET CONJ MEDICAO ENCAPSULADO LM</x:v>
      </x:c>
      <x:c r="F1808" s="3" t="str">
        <x:v>UNIDADE</x:v>
      </x:c>
      <x:c r="G1808" s="10" t="n">
        <x:v>0</x:v>
      </x:c>
      <x:c r="H1808" s="10" t="str">
        <x:f>IF(G1808="","",G1808/12)</x:f>
      </x:c>
      <x:c r="I1808" s="10" t="n">
        <x:v>0</x:v>
      </x:c>
      <x:c r="J1808" s="10" t="str">
        <x:f>IF(H1808="","",I1808-H1808)</x:f>
      </x:c>
      <x:c r="K1808" s="11" t="str">
        <x:f>IF(H1808&gt;0,I1808/H1808,"")</x:f>
      </x:c>
      <x:c r="L1808" s="12" t="n">
        <x:v>0</x:v>
      </x:c>
      <x:c r="M1808" s="12" t="n">
        <x:v>0</x:v>
      </x:c>
      <x:c r="N1808" s="12" t="n">
        <x:f>M1808-L1808</x:f>
        <x:v>0</x:v>
      </x:c>
      <x:c r="O1808" s="3" t="str">
        <x:v>Anexo IX</x:v>
      </x:c>
    </x:row>
    <x:row r="1809" ht="34" customHeight="1">
      <x:c r="A1809" s="3" t="str">
        <x:v>Agosto</x:v>
      </x:c>
      <x:c r="B1809" s="3" t="str">
        <x:v>O&amp;M</x:v>
      </x:c>
      <x:c r="C1809" s="3" t="str">
        <x:v>PRODUÇÃO</x:v>
      </x:c>
      <x:c r="D1809" s="3" t="str">
        <x:v>5024000062</x:v>
      </x:c>
      <x:c r="E1809" s="9" t="str">
        <x:v>INST MEDIDOR ELETRONICO LM</x:v>
      </x:c>
      <x:c r="F1809" s="3" t="str">
        <x:v>UNIDADE</x:v>
      </x:c>
      <x:c r="G1809" s="10" t="n">
        <x:v>0</x:v>
      </x:c>
      <x:c r="H1809" s="10" t="str">
        <x:f>IF(G1809="","",G1809/12)</x:f>
      </x:c>
      <x:c r="I1809" s="10" t="n">
        <x:v>0</x:v>
      </x:c>
      <x:c r="J1809" s="10" t="str">
        <x:f>IF(H1809="","",I1809-H1809)</x:f>
      </x:c>
      <x:c r="K1809" s="11" t="str">
        <x:f>IF(H1809&gt;0,I1809/H1809,"")</x:f>
      </x:c>
      <x:c r="L1809" s="12" t="n">
        <x:v>0</x:v>
      </x:c>
      <x:c r="M1809" s="12" t="n">
        <x:v>0</x:v>
      </x:c>
      <x:c r="N1809" s="12" t="n">
        <x:f>M1809-L1809</x:f>
        <x:v>0</x:v>
      </x:c>
      <x:c r="O1809" s="3" t="str">
        <x:v>Anexo IX</x:v>
      </x:c>
    </x:row>
    <x:row r="1810" ht="34" customHeight="1">
      <x:c r="A1810" s="3" t="str">
        <x:v>Agosto</x:v>
      </x:c>
      <x:c r="B1810" s="3" t="str">
        <x:v>O&amp;M</x:v>
      </x:c>
      <x:c r="C1810" s="3" t="str">
        <x:v>PRODUÇÃO</x:v>
      </x:c>
      <x:c r="D1810" s="3" t="str">
        <x:v>5024000063</x:v>
      </x:c>
      <x:c r="E1810" s="9" t="str">
        <x:v>RET MEDIDOR ELETRONICO LM</x:v>
      </x:c>
      <x:c r="F1810" s="3" t="str">
        <x:v>UNIDADE</x:v>
      </x:c>
      <x:c r="G1810" s="10" t="n">
        <x:v>0</x:v>
      </x:c>
      <x:c r="H1810" s="10" t="str">
        <x:f>IF(G1810="","",G1810/12)</x:f>
      </x:c>
      <x:c r="I1810" s="10" t="n">
        <x:v>0</x:v>
      </x:c>
      <x:c r="J1810" s="10" t="str">
        <x:f>IF(H1810="","",I1810-H1810)</x:f>
      </x:c>
      <x:c r="K1810" s="11" t="str">
        <x:f>IF(H1810&gt;0,I1810/H1810,"")</x:f>
      </x:c>
      <x:c r="L1810" s="12" t="n">
        <x:v>0</x:v>
      </x:c>
      <x:c r="M1810" s="12" t="n">
        <x:v>0</x:v>
      </x:c>
      <x:c r="N1810" s="12" t="n">
        <x:f>M1810-L1810</x:f>
        <x:v>0</x:v>
      </x:c>
      <x:c r="O1810" s="3" t="str">
        <x:v>Anexo IX</x:v>
      </x:c>
    </x:row>
    <x:row r="1811" ht="34" customHeight="1">
      <x:c r="A1811" s="3" t="str">
        <x:v>Agosto</x:v>
      </x:c>
      <x:c r="B1811" s="3" t="str">
        <x:v>O&amp;M</x:v>
      </x:c>
      <x:c r="C1811" s="3" t="str">
        <x:v>PRODUÇÃO</x:v>
      </x:c>
      <x:c r="D1811" s="3" t="str">
        <x:v>5024000066</x:v>
      </x:c>
      <x:c r="E1811" s="9" t="str">
        <x:v>NEGOCIAR E FINANCIAR PADRAO COMPLETO LM</x:v>
      </x:c>
      <x:c r="F1811" s="3" t="str">
        <x:v>UNIDADE</x:v>
      </x:c>
      <x:c r="G1811" s="10" t="n">
        <x:v>0</x:v>
      </x:c>
      <x:c r="H1811" s="10" t="str">
        <x:f>IF(G1811="","",G1811/12)</x:f>
      </x:c>
      <x:c r="I1811" s="10" t="n">
        <x:v>0</x:v>
      </x:c>
      <x:c r="J1811" s="10" t="str">
        <x:f>IF(H1811="","",I1811-H1811)</x:f>
      </x:c>
      <x:c r="K1811" s="11" t="str">
        <x:f>IF(H1811&gt;0,I1811/H1811,"")</x:f>
      </x:c>
      <x:c r="L1811" s="12" t="n">
        <x:v>0</x:v>
      </x:c>
      <x:c r="M1811" s="12" t="n">
        <x:v>0</x:v>
      </x:c>
      <x:c r="N1811" s="12" t="n">
        <x:f>M1811-L1811</x:f>
        <x:v>0</x:v>
      </x:c>
      <x:c r="O1811" s="3" t="str">
        <x:v>Anexo IX</x:v>
      </x:c>
    </x:row>
    <x:row r="1812" ht="34" customHeight="1">
      <x:c r="A1812" s="3" t="str">
        <x:v>Agosto</x:v>
      </x:c>
      <x:c r="B1812" s="3" t="str">
        <x:v>O&amp;M</x:v>
      </x:c>
      <x:c r="C1812" s="3" t="str">
        <x:v>PRODUÇÃO</x:v>
      </x:c>
      <x:c r="D1812" s="3" t="str">
        <x:v>5024000067</x:v>
      </x:c>
      <x:c r="E1812" s="9" t="str">
        <x:v>INST KIT INSTALAC INTERNA RESIDENCIAL LM</x:v>
      </x:c>
      <x:c r="F1812" s="3" t="str">
        <x:v>UNIDADE</x:v>
      </x:c>
      <x:c r="G1812" s="10" t="n">
        <x:v>0</x:v>
      </x:c>
      <x:c r="H1812" s="10" t="str">
        <x:f>IF(G1812="","",G1812/12)</x:f>
      </x:c>
      <x:c r="I1812" s="10" t="n">
        <x:v>0</x:v>
      </x:c>
      <x:c r="J1812" s="10" t="str">
        <x:f>IF(H1812="","",I1812-H1812)</x:f>
      </x:c>
      <x:c r="K1812" s="11" t="str">
        <x:f>IF(H1812&gt;0,I1812/H1812,"")</x:f>
      </x:c>
      <x:c r="L1812" s="12" t="n">
        <x:v>0</x:v>
      </x:c>
      <x:c r="M1812" s="12" t="n">
        <x:v>0</x:v>
      </x:c>
      <x:c r="N1812" s="12" t="n">
        <x:f>M1812-L1812</x:f>
        <x:v>0</x:v>
      </x:c>
      <x:c r="O1812" s="3" t="str">
        <x:v>Anexo IX</x:v>
      </x:c>
    </x:row>
    <x:row r="1813" ht="34" customHeight="1">
      <x:c r="A1813" s="3" t="str">
        <x:v>Agosto</x:v>
      </x:c>
      <x:c r="B1813" s="3" t="str">
        <x:v>O&amp;M</x:v>
      </x:c>
      <x:c r="C1813" s="3" t="str">
        <x:v>PRODUÇÃO</x:v>
      </x:c>
      <x:c r="D1813" s="3" t="str">
        <x:v>5024000075</x:v>
      </x:c>
      <x:c r="E1813" s="9" t="str">
        <x:v>INST CAIXA MEDICAO/PROTECAO NO POSTE LM</x:v>
      </x:c>
      <x:c r="F1813" s="3" t="str">
        <x:v>UNIDADE</x:v>
      </x:c>
      <x:c r="G1813" s="10" t="n">
        <x:v>0</x:v>
      </x:c>
      <x:c r="H1813" s="10" t="str">
        <x:f>IF(G1813="","",G1813/12)</x:f>
      </x:c>
      <x:c r="I1813" s="10" t="n">
        <x:v>0</x:v>
      </x:c>
      <x:c r="J1813" s="10" t="str">
        <x:f>IF(H1813="","",I1813-H1813)</x:f>
      </x:c>
      <x:c r="K1813" s="11" t="str">
        <x:f>IF(H1813&gt;0,I1813/H1813,"")</x:f>
      </x:c>
      <x:c r="L1813" s="12" t="n">
        <x:v>0</x:v>
      </x:c>
      <x:c r="M1813" s="12" t="n">
        <x:v>0</x:v>
      </x:c>
      <x:c r="N1813" s="12" t="n">
        <x:f>M1813-L1813</x:f>
        <x:v>0</x:v>
      </x:c>
      <x:c r="O1813" s="3" t="str">
        <x:v>Anexo IX</x:v>
      </x:c>
    </x:row>
    <x:row r="1814" ht="34" customHeight="1">
      <x:c r="A1814" s="3" t="str">
        <x:v>Agosto</x:v>
      </x:c>
      <x:c r="B1814" s="3" t="str">
        <x:v>O&amp;M</x:v>
      </x:c>
      <x:c r="C1814" s="3" t="str">
        <x:v>PRODUÇÃO</x:v>
      </x:c>
      <x:c r="D1814" s="3" t="str">
        <x:v>5024000079</x:v>
      </x:c>
      <x:c r="E1814" s="9" t="str">
        <x:v>RET CAIXA MEDICAO/PROTECAO NO POSTE LM</x:v>
      </x:c>
      <x:c r="F1814" s="3" t="str">
        <x:v>UNIDADE</x:v>
      </x:c>
      <x:c r="G1814" s="10" t="n">
        <x:v>0</x:v>
      </x:c>
      <x:c r="H1814" s="10" t="str">
        <x:f>IF(G1814="","",G1814/12)</x:f>
      </x:c>
      <x:c r="I1814" s="10" t="n">
        <x:v>0</x:v>
      </x:c>
      <x:c r="J1814" s="10" t="str">
        <x:f>IF(H1814="","",I1814-H1814)</x:f>
      </x:c>
      <x:c r="K1814" s="11" t="str">
        <x:f>IF(H1814&gt;0,I1814/H1814,"")</x:f>
      </x:c>
      <x:c r="L1814" s="12" t="n">
        <x:v>0</x:v>
      </x:c>
      <x:c r="M1814" s="12" t="n">
        <x:v>0</x:v>
      </x:c>
      <x:c r="N1814" s="12" t="n">
        <x:f>M1814-L1814</x:f>
        <x:v>0</x:v>
      </x:c>
      <x:c r="O1814" s="3" t="str">
        <x:v>Anexo IX</x:v>
      </x:c>
    </x:row>
    <x:row r="1815" ht="34" customHeight="1">
      <x:c r="A1815" s="3" t="str">
        <x:v>Agosto</x:v>
      </x:c>
      <x:c r="B1815" s="3" t="str">
        <x:v>O&amp;M</x:v>
      </x:c>
      <x:c r="C1815" s="3" t="str">
        <x:v>PRODUÇÃO</x:v>
      </x:c>
      <x:c r="D1815" s="3" t="str">
        <x:v>5024000076</x:v>
      </x:c>
      <x:c r="E1815" s="9" t="str">
        <x:v>INST CAIXA MEDICAO C/ SIST CP PAREDE LM</x:v>
      </x:c>
      <x:c r="F1815" s="3" t="str">
        <x:v>UNIDADE</x:v>
      </x:c>
      <x:c r="G1815" s="10" t="n">
        <x:v>0</x:v>
      </x:c>
      <x:c r="H1815" s="10" t="str">
        <x:f>IF(G1815="","",G1815/12)</x:f>
      </x:c>
      <x:c r="I1815" s="10" t="n">
        <x:v>0</x:v>
      </x:c>
      <x:c r="J1815" s="10" t="str">
        <x:f>IF(H1815="","",I1815-H1815)</x:f>
      </x:c>
      <x:c r="K1815" s="11" t="str">
        <x:f>IF(H1815&gt;0,I1815/H1815,"")</x:f>
      </x:c>
      <x:c r="L1815" s="12" t="n">
        <x:v>0</x:v>
      </x:c>
      <x:c r="M1815" s="12" t="n">
        <x:v>0</x:v>
      </x:c>
      <x:c r="N1815" s="12" t="n">
        <x:f>M1815-L1815</x:f>
        <x:v>0</x:v>
      </x:c>
      <x:c r="O1815" s="3" t="str">
        <x:v>Anexo IX</x:v>
      </x:c>
    </x:row>
    <x:row r="1816" ht="34" customHeight="1">
      <x:c r="A1816" s="3" t="str">
        <x:v>Agosto</x:v>
      </x:c>
      <x:c r="B1816" s="3" t="str">
        <x:v>O&amp;M</x:v>
      </x:c>
      <x:c r="C1816" s="3" t="str">
        <x:v>PRODUÇÃO</x:v>
      </x:c>
      <x:c r="D1816" s="3" t="str">
        <x:v>5024000080</x:v>
      </x:c>
      <x:c r="E1816" s="9" t="str">
        <x:v>RET CAIXA MEDICAO C/ SIST CP PAREDE LM</x:v>
      </x:c>
      <x:c r="F1816" s="3" t="str">
        <x:v>UNIDADE</x:v>
      </x:c>
      <x:c r="G1816" s="10" t="n">
        <x:v>0</x:v>
      </x:c>
      <x:c r="H1816" s="10" t="str">
        <x:f>IF(G1816="","",G1816/12)</x:f>
      </x:c>
      <x:c r="I1816" s="10" t="n">
        <x:v>0</x:v>
      </x:c>
      <x:c r="J1816" s="10" t="str">
        <x:f>IF(H1816="","",I1816-H1816)</x:f>
      </x:c>
      <x:c r="K1816" s="11" t="str">
        <x:f>IF(H1816&gt;0,I1816/H1816,"")</x:f>
      </x:c>
      <x:c r="L1816" s="12" t="n">
        <x:v>0</x:v>
      </x:c>
      <x:c r="M1816" s="12" t="n">
        <x:v>0</x:v>
      </x:c>
      <x:c r="N1816" s="12" t="n">
        <x:f>M1816-L1816</x:f>
        <x:v>0</x:v>
      </x:c>
      <x:c r="O1816" s="3" t="str">
        <x:v>Anexo IX</x:v>
      </x:c>
    </x:row>
    <x:row r="1817" ht="34" customHeight="1">
      <x:c r="A1817" s="3" t="str">
        <x:v>Agosto</x:v>
      </x:c>
      <x:c r="B1817" s="3" t="str">
        <x:v>O&amp;M</x:v>
      </x:c>
      <x:c r="C1817" s="3" t="str">
        <x:v>PRODUÇÃO</x:v>
      </x:c>
      <x:c r="D1817" s="3" t="str">
        <x:v>5024000068</x:v>
      </x:c>
      <x:c r="E1817" s="9" t="str">
        <x:v>INST PADRAO ENTRADA COMPLETO LM</x:v>
      </x:c>
      <x:c r="F1817" s="3" t="str">
        <x:v>CONJUNTO</x:v>
      </x:c>
      <x:c r="G1817" s="10" t="n">
        <x:v>0</x:v>
      </x:c>
      <x:c r="H1817" s="10" t="str">
        <x:f>IF(G1817="","",G1817/12)</x:f>
      </x:c>
      <x:c r="I1817" s="10" t="n">
        <x:v>0</x:v>
      </x:c>
      <x:c r="J1817" s="10" t="str">
        <x:f>IF(H1817="","",I1817-H1817)</x:f>
      </x:c>
      <x:c r="K1817" s="11" t="str">
        <x:f>IF(H1817&gt;0,I1817/H1817,"")</x:f>
      </x:c>
      <x:c r="L1817" s="12" t="n">
        <x:v>0</x:v>
      </x:c>
      <x:c r="M1817" s="12" t="n">
        <x:v>0</x:v>
      </x:c>
      <x:c r="N1817" s="12" t="n">
        <x:f>M1817-L1817</x:f>
        <x:v>0</x:v>
      </x:c>
      <x:c r="O1817" s="3" t="str">
        <x:v>Anexo IX</x:v>
      </x:c>
    </x:row>
    <x:row r="1818" ht="34" customHeight="1">
      <x:c r="A1818" s="3" t="str">
        <x:v>Agosto</x:v>
      </x:c>
      <x:c r="B1818" s="3" t="str">
        <x:v>O&amp;M</x:v>
      </x:c>
      <x:c r="C1818" s="3" t="str">
        <x:v>PRODUÇÃO</x:v>
      </x:c>
      <x:c r="D1818" s="3" t="str">
        <x:v>5024000069</x:v>
      </x:c>
      <x:c r="E1818" s="9" t="str">
        <x:v>INST PADRAO ENTRADA PARCIAL LM</x:v>
      </x:c>
      <x:c r="F1818" s="3" t="str">
        <x:v>UNIDADE</x:v>
      </x:c>
      <x:c r="G1818" s="10" t="n">
        <x:v>0</x:v>
      </x:c>
      <x:c r="H1818" s="10" t="str">
        <x:f>IF(G1818="","",G1818/12)</x:f>
      </x:c>
      <x:c r="I1818" s="10" t="n">
        <x:v>0</x:v>
      </x:c>
      <x:c r="J1818" s="10" t="str">
        <x:f>IF(H1818="","",I1818-H1818)</x:f>
      </x:c>
      <x:c r="K1818" s="11" t="str">
        <x:f>IF(H1818&gt;0,I1818/H1818,"")</x:f>
      </x:c>
      <x:c r="L1818" s="12" t="n">
        <x:v>0</x:v>
      </x:c>
      <x:c r="M1818" s="12" t="n">
        <x:v>0</x:v>
      </x:c>
      <x:c r="N1818" s="12" t="n">
        <x:f>M1818-L1818</x:f>
        <x:v>0</x:v>
      </x:c>
      <x:c r="O1818" s="3" t="str">
        <x:v>Anexo IX</x:v>
      </x:c>
    </x:row>
    <x:row r="1819" ht="34" customHeight="1">
      <x:c r="A1819" s="3" t="str">
        <x:v>Agosto</x:v>
      </x:c>
      <x:c r="B1819" s="3" t="str">
        <x:v>O&amp;M</x:v>
      </x:c>
      <x:c r="C1819" s="3" t="str">
        <x:v>PRODUÇÃO</x:v>
      </x:c>
      <x:c r="D1819" s="3" t="str">
        <x:v>5024000070</x:v>
      </x:c>
      <x:c r="E1819" s="9" t="str">
        <x:v>AVISO ENTREGA CARTA DESLIG PROG S/ PROT</x:v>
      </x:c>
      <x:c r="F1819" s="3" t="str">
        <x:v>UNIDADE</x:v>
      </x:c>
      <x:c r="G1819" s="10" t="n">
        <x:v>0</x:v>
      </x:c>
      <x:c r="H1819" s="10" t="str">
        <x:f>IF(G1819="","",G1819/12)</x:f>
      </x:c>
      <x:c r="I1819" s="10" t="n">
        <x:v>0</x:v>
      </x:c>
      <x:c r="J1819" s="10" t="str">
        <x:f>IF(H1819="","",I1819-H1819)</x:f>
      </x:c>
      <x:c r="K1819" s="11" t="str">
        <x:f>IF(H1819&gt;0,I1819/H1819,"")</x:f>
      </x:c>
      <x:c r="L1819" s="12" t="n">
        <x:v>0</x:v>
      </x:c>
      <x:c r="M1819" s="12" t="n">
        <x:v>0</x:v>
      </x:c>
      <x:c r="N1819" s="12" t="n">
        <x:f>M1819-L1819</x:f>
        <x:v>0</x:v>
      </x:c>
      <x:c r="O1819" s="3" t="str">
        <x:v>Anexo IX</x:v>
      </x:c>
    </x:row>
    <x:row r="1820" ht="34" customHeight="1">
      <x:c r="A1820" s="3" t="str">
        <x:v>Agosto</x:v>
      </x:c>
      <x:c r="B1820" s="3" t="str">
        <x:v>O&amp;M</x:v>
      </x:c>
      <x:c r="C1820" s="3" t="str">
        <x:v>PRODUÇÃO</x:v>
      </x:c>
      <x:c r="D1820" s="3" t="str">
        <x:v>5024000071</x:v>
      </x:c>
      <x:c r="E1820" s="9" t="str">
        <x:v>AVISO ENTREGA CARTA DESLIG PROG C/ PROT</x:v>
      </x:c>
      <x:c r="F1820" s="3" t="str">
        <x:v>UNIDADE</x:v>
      </x:c>
      <x:c r="G1820" s="10" t="n">
        <x:v>0</x:v>
      </x:c>
      <x:c r="H1820" s="10" t="str">
        <x:f>IF(G1820="","",G1820/12)</x:f>
      </x:c>
      <x:c r="I1820" s="10" t="n">
        <x:v>0</x:v>
      </x:c>
      <x:c r="J1820" s="10" t="str">
        <x:f>IF(H1820="","",I1820-H1820)</x:f>
      </x:c>
      <x:c r="K1820" s="11" t="str">
        <x:f>IF(H1820&gt;0,I1820/H1820,"")</x:f>
      </x:c>
      <x:c r="L1820" s="12" t="n">
        <x:v>0</x:v>
      </x:c>
      <x:c r="M1820" s="12" t="n">
        <x:v>0</x:v>
      </x:c>
      <x:c r="N1820" s="12" t="n">
        <x:f>M1820-L1820</x:f>
        <x:v>0</x:v>
      </x:c>
      <x:c r="O1820" s="3" t="str">
        <x:v>Anexo IX</x:v>
      </x:c>
    </x:row>
    <x:row r="1821" ht="34" customHeight="1">
      <x:c r="A1821" s="3" t="str">
        <x:v>Agosto</x:v>
      </x:c>
      <x:c r="B1821" s="3" t="str">
        <x:v>O&amp;M</x:v>
      </x:c>
      <x:c r="C1821" s="3" t="str">
        <x:v>PRODUÇÃO</x:v>
      </x:c>
      <x:c r="D1821" s="3" t="str">
        <x:v>5024000074</x:v>
      </x:c>
      <x:c r="E1821" s="9" t="str">
        <x:v>TENSIONAR RAMAL DE CONEXAO LM</x:v>
      </x:c>
      <x:c r="F1821" s="3" t="str">
        <x:v>UNIDADE</x:v>
      </x:c>
      <x:c r="G1821" s="10" t="n">
        <x:v>0</x:v>
      </x:c>
      <x:c r="H1821" s="10" t="str">
        <x:f>IF(G1821="","",G1821/12)</x:f>
      </x:c>
      <x:c r="I1821" s="10" t="n">
        <x:v>1</x:v>
      </x:c>
      <x:c r="J1821" s="10" t="str">
        <x:f>IF(H1821="","",I1821-H1821)</x:f>
      </x:c>
      <x:c r="K1821" s="11" t="str">
        <x:f>IF(H1821&gt;0,I1821/H1821,"")</x:f>
      </x:c>
      <x:c r="L1821" s="12" t="n">
        <x:v>0</x:v>
      </x:c>
      <x:c r="M1821" s="12" t="n">
        <x:v>130.4</x:v>
      </x:c>
      <x:c r="N1821" s="12" t="n">
        <x:f>M1821-L1821</x:f>
        <x:v>130.4</x:v>
      </x:c>
      <x:c r="O1821" s="3" t="str">
        <x:v>Anexo IX</x:v>
      </x:c>
    </x:row>
    <x:row r="1822" ht="34" customHeight="1">
      <x:c r="A1822" s="3" t="str">
        <x:v>Agosto</x:v>
      </x:c>
      <x:c r="B1822" s="3" t="str">
        <x:v>O&amp;M</x:v>
      </x:c>
      <x:c r="C1822" s="3" t="str">
        <x:v>PRODUÇÃO</x:v>
      </x:c>
      <x:c r="D1822" s="3" t="str">
        <x:v>5025300381</x:v>
      </x:c>
      <x:c r="E1822" s="9" t="str">
        <x:v>INST RGDAT LM</x:v>
      </x:c>
      <x:c r="F1822" s="3" t="str">
        <x:v>UNIDADE</x:v>
      </x:c>
      <x:c r="G1822" s="10" t="n">
        <x:v>0</x:v>
      </x:c>
      <x:c r="H1822" s="10" t="str">
        <x:f>IF(G1822="","",G1822/12)</x:f>
      </x:c>
      <x:c r="I1822" s="10" t="n">
        <x:v>0</x:v>
      </x:c>
      <x:c r="J1822" s="10" t="str">
        <x:f>IF(H1822="","",I1822-H1822)</x:f>
      </x:c>
      <x:c r="K1822" s="11" t="str">
        <x:f>IF(H1822&gt;0,I1822/H1822,"")</x:f>
      </x:c>
      <x:c r="L1822" s="12" t="n">
        <x:v>0</x:v>
      </x:c>
      <x:c r="M1822" s="12" t="n">
        <x:v>0</x:v>
      </x:c>
      <x:c r="N1822" s="12" t="n">
        <x:f>M1822-L1822</x:f>
        <x:v>0</x:v>
      </x:c>
      <x:c r="O1822" s="3" t="str">
        <x:v>Anexo IX</x:v>
      </x:c>
    </x:row>
    <x:row r="1823" ht="34" customHeight="1">
      <x:c r="A1823" s="3" t="str">
        <x:v>Agosto</x:v>
      </x:c>
      <x:c r="B1823" s="3" t="str">
        <x:v>O&amp;M</x:v>
      </x:c>
      <x:c r="C1823" s="3" t="str">
        <x:v>PRODUÇÃO</x:v>
      </x:c>
      <x:c r="D1823" s="3" t="str">
        <x:v>5025300382</x:v>
      </x:c>
      <x:c r="E1823" s="9" t="str">
        <x:v>RET RGDAT LM</x:v>
      </x:c>
      <x:c r="F1823" s="3" t="str">
        <x:v>UNIDADE</x:v>
      </x:c>
      <x:c r="G1823" s="10" t="n">
        <x:v>0</x:v>
      </x:c>
      <x:c r="H1823" s="10" t="str">
        <x:f>IF(G1823="","",G1823/12)</x:f>
      </x:c>
      <x:c r="I1823" s="10" t="n">
        <x:v>0</x:v>
      </x:c>
      <x:c r="J1823" s="10" t="str">
        <x:f>IF(H1823="","",I1823-H1823)</x:f>
      </x:c>
      <x:c r="K1823" s="11" t="str">
        <x:f>IF(H1823&gt;0,I1823/H1823,"")</x:f>
      </x:c>
      <x:c r="L1823" s="12" t="n">
        <x:v>0</x:v>
      </x:c>
      <x:c r="M1823" s="12" t="n">
        <x:v>0</x:v>
      </x:c>
      <x:c r="N1823" s="12" t="n">
        <x:f>M1823-L1823</x:f>
        <x:v>0</x:v>
      </x:c>
      <x:c r="O1823" s="3" t="str">
        <x:v>Anexo IX</x:v>
      </x:c>
    </x:row>
    <x:row r="1824" ht="34" customHeight="1">
      <x:c r="A1824" s="3" t="str">
        <x:v>Agosto</x:v>
      </x:c>
      <x:c r="B1824" s="3" t="str">
        <x:v>O&amp;M</x:v>
      </x:c>
      <x:c r="C1824" s="3" t="str">
        <x:v>PRODUÇÃO</x:v>
      </x:c>
      <x:c r="D1824" s="3" t="str">
        <x:v>5025300224</x:v>
      </x:c>
      <x:c r="E1824" s="9" t="str">
        <x:v>INST/RET BIG JUMPER LM</x:v>
      </x:c>
      <x:c r="F1824" s="3" t="str">
        <x:v>UNIDADE</x:v>
      </x:c>
      <x:c r="G1824" s="10" t="n">
        <x:v>0</x:v>
      </x:c>
      <x:c r="H1824" s="10" t="str">
        <x:f>IF(G1824="","",G1824/12)</x:f>
      </x:c>
      <x:c r="I1824" s="10" t="n">
        <x:v>0</x:v>
      </x:c>
      <x:c r="J1824" s="10" t="str">
        <x:f>IF(H1824="","",I1824-H1824)</x:f>
      </x:c>
      <x:c r="K1824" s="11" t="str">
        <x:f>IF(H1824&gt;0,I1824/H1824,"")</x:f>
      </x:c>
      <x:c r="L1824" s="12" t="n">
        <x:v>0</x:v>
      </x:c>
      <x:c r="M1824" s="12" t="n">
        <x:v>0</x:v>
      </x:c>
      <x:c r="N1824" s="12" t="n">
        <x:f>M1824-L1824</x:f>
        <x:v>0</x:v>
      </x:c>
      <x:c r="O1824" s="3" t="str">
        <x:v>Anexo IX</x:v>
      </x:c>
    </x:row>
    <x:row r="1825" ht="34" customHeight="1">
      <x:c r="A1825" s="3" t="str">
        <x:v>Agosto</x:v>
      </x:c>
      <x:c r="B1825" s="3" t="str">
        <x:v>O&amp;M</x:v>
      </x:c>
      <x:c r="C1825" s="3" t="str">
        <x:v>PRODUÇÃO</x:v>
      </x:c>
      <x:c r="D1825" s="3" t="str">
        <x:v>5034000032</x:v>
      </x:c>
      <x:c r="E1825" s="9" t="str">
        <x:v>GUARDA DE CONDUTOR BIG JUMPER LM</x:v>
      </x:c>
      <x:c r="F1825" s="3" t="str">
        <x:v>UNIDADE</x:v>
      </x:c>
      <x:c r="G1825" s="10" t="n">
        <x:v>0</x:v>
      </x:c>
      <x:c r="H1825" s="10" t="str">
        <x:f>IF(G1825="","",G1825/12)</x:f>
      </x:c>
      <x:c r="I1825" s="10" t="n">
        <x:v>0</x:v>
      </x:c>
      <x:c r="J1825" s="10" t="str">
        <x:f>IF(H1825="","",I1825-H1825)</x:f>
      </x:c>
      <x:c r="K1825" s="11" t="str">
        <x:f>IF(H1825&gt;0,I1825/H1825,"")</x:f>
      </x:c>
      <x:c r="L1825" s="12" t="n">
        <x:v>0</x:v>
      </x:c>
      <x:c r="M1825" s="12" t="n">
        <x:v>0</x:v>
      </x:c>
      <x:c r="N1825" s="12" t="n">
        <x:f>M1825-L1825</x:f>
        <x:v>0</x:v>
      </x:c>
      <x:c r="O1825" s="3" t="str">
        <x:v>Anexo IX</x:v>
      </x:c>
    </x:row>
    <x:row r="1826" ht="34" customHeight="1">
      <x:c r="A1826" s="3" t="str">
        <x:v>Agosto</x:v>
      </x:c>
      <x:c r="B1826" s="3" t="str">
        <x:v>O&amp;M</x:v>
      </x:c>
      <x:c r="C1826" s="3" t="str">
        <x:v>PRODUÇÃO</x:v>
      </x:c>
      <x:c r="D1826" s="3" t="str">
        <x:v>5025300248</x:v>
      </x:c>
      <x:c r="E1826" s="9" t="str">
        <x:v>TURMA LM 2H LEVE ATEND EMERGENCIAL</x:v>
      </x:c>
      <x:c r="F1826" s="3" t="str">
        <x:v>HORA</x:v>
      </x:c>
      <x:c r="G1826" s="10" t="n">
        <x:v>0</x:v>
      </x:c>
      <x:c r="H1826" s="10" t="str">
        <x:f>IF(G1826="","",G1826/12)</x:f>
      </x:c>
      <x:c r="I1826" s="10" t="n">
        <x:v>0</x:v>
      </x:c>
      <x:c r="J1826" s="10" t="str">
        <x:f>IF(H1826="","",I1826-H1826)</x:f>
      </x:c>
      <x:c r="K1826" s="11" t="str">
        <x:f>IF(H1826&gt;0,I1826/H1826,"")</x:f>
      </x:c>
      <x:c r="L1826" s="12" t="n">
        <x:v>0</x:v>
      </x:c>
      <x:c r="M1826" s="12" t="n">
        <x:v>0</x:v>
      </x:c>
      <x:c r="N1826" s="12" t="n">
        <x:f>M1826-L1826</x:f>
        <x:v>0</x:v>
      </x:c>
      <x:c r="O1826" s="3" t="str">
        <x:v>Anexo IX</x:v>
      </x:c>
    </x:row>
    <x:row r="1827" ht="34" customHeight="1">
      <x:c r="A1827" s="3" t="str">
        <x:v>Agosto</x:v>
      </x:c>
      <x:c r="B1827" s="3" t="str">
        <x:v>O&amp;M</x:v>
      </x:c>
      <x:c r="C1827" s="3" t="str">
        <x:v>PRODUÇÃO</x:v>
      </x:c>
      <x:c r="D1827" s="3" t="str">
        <x:v>5025300233</x:v>
      </x:c>
      <x:c r="E1827" s="9" t="str">
        <x:v>TURMA LM 2H CESTO ATEND EMERGENCIAL</x:v>
      </x:c>
      <x:c r="F1827" s="3" t="str">
        <x:v>HORA</x:v>
      </x:c>
      <x:c r="G1827" s="10" t="n">
        <x:v>0</x:v>
      </x:c>
      <x:c r="H1827" s="10" t="str">
        <x:f>IF(G1827="","",G1827/12)</x:f>
      </x:c>
      <x:c r="I1827" s="10" t="n">
        <x:v>0</x:v>
      </x:c>
      <x:c r="J1827" s="10" t="str">
        <x:f>IF(H1827="","",I1827-H1827)</x:f>
      </x:c>
      <x:c r="K1827" s="11" t="str">
        <x:f>IF(H1827&gt;0,I1827/H1827,"")</x:f>
      </x:c>
      <x:c r="L1827" s="12" t="n">
        <x:v>0</x:v>
      </x:c>
      <x:c r="M1827" s="12" t="n">
        <x:v>0</x:v>
      </x:c>
      <x:c r="N1827" s="12" t="n">
        <x:f>M1827-L1827</x:f>
        <x:v>0</x:v>
      </x:c>
      <x:c r="O1827" s="3" t="str">
        <x:v>Anexo IX</x:v>
      </x:c>
    </x:row>
    <x:row r="1828" ht="34" customHeight="1">
      <x:c r="A1828" s="3" t="str">
        <x:v>Agosto</x:v>
      </x:c>
      <x:c r="B1828" s="3" t="str">
        <x:v>O&amp;M</x:v>
      </x:c>
      <x:c r="C1828" s="3" t="str">
        <x:v>PRODUÇÃO</x:v>
      </x:c>
      <x:c r="D1828" s="3" t="str">
        <x:v>5025300234</x:v>
      </x:c>
      <x:c r="E1828" s="9" t="str">
        <x:v>TURMA LM 5H CAM ATEND EMERGENCIAL</x:v>
      </x:c>
      <x:c r="F1828" s="3" t="str">
        <x:v>HORA</x:v>
      </x:c>
      <x:c r="G1828" s="10" t="n">
        <x:v>0</x:v>
      </x:c>
      <x:c r="H1828" s="10" t="str">
        <x:f>IF(G1828="","",G1828/12)</x:f>
      </x:c>
      <x:c r="I1828" s="10" t="n">
        <x:v>0</x:v>
      </x:c>
      <x:c r="J1828" s="10" t="str">
        <x:f>IF(H1828="","",I1828-H1828)</x:f>
      </x:c>
      <x:c r="K1828" s="11" t="str">
        <x:f>IF(H1828&gt;0,I1828/H1828,"")</x:f>
      </x:c>
      <x:c r="L1828" s="12" t="n">
        <x:v>0</x:v>
      </x:c>
      <x:c r="M1828" s="12" t="n">
        <x:v>0</x:v>
      </x:c>
      <x:c r="N1828" s="12" t="n">
        <x:f>M1828-L1828</x:f>
        <x:v>0</x:v>
      </x:c>
      <x:c r="O1828" s="3" t="str">
        <x:v>Anexo IX</x:v>
      </x:c>
    </x:row>
    <x:row r="1829" ht="34" customHeight="1">
      <x:c r="A1829" s="3" t="str">
        <x:v>Agosto</x:v>
      </x:c>
      <x:c r="B1829" s="3" t="str">
        <x:v>O&amp;M</x:v>
      </x:c>
      <x:c r="C1829" s="3" t="str">
        <x:v>PRODUÇÃO</x:v>
      </x:c>
      <x:c r="D1829" s="3" t="str">
        <x:v>5025300297</x:v>
      </x:c>
      <x:c r="E1829" s="9" t="str">
        <x:v>ALUGUEL DE GRUPO GERADOR &lt;= 10KVA</x:v>
      </x:c>
      <x:c r="F1829" s="3" t="str">
        <x:v>HORA</x:v>
      </x:c>
      <x:c r="G1829" s="10" t="n">
        <x:v>0</x:v>
      </x:c>
      <x:c r="H1829" s="10" t="str">
        <x:f>IF(G1829="","",G1829/12)</x:f>
      </x:c>
      <x:c r="I1829" s="10" t="n">
        <x:v>0</x:v>
      </x:c>
      <x:c r="J1829" s="10" t="str">
        <x:f>IF(H1829="","",I1829-H1829)</x:f>
      </x:c>
      <x:c r="K1829" s="11" t="str">
        <x:f>IF(H1829&gt;0,I1829/H1829,"")</x:f>
      </x:c>
      <x:c r="L1829" s="12" t="n">
        <x:v>0</x:v>
      </x:c>
      <x:c r="M1829" s="12" t="n">
        <x:v>0</x:v>
      </x:c>
      <x:c r="N1829" s="12" t="n">
        <x:f>M1829-L1829</x:f>
        <x:v>0</x:v>
      </x:c>
      <x:c r="O1829" s="3" t="str">
        <x:v>Anexo IX</x:v>
      </x:c>
    </x:row>
    <x:row r="1830" ht="34" customHeight="1">
      <x:c r="A1830" s="3" t="str">
        <x:v>Agosto</x:v>
      </x:c>
      <x:c r="B1830" s="3" t="str">
        <x:v>O&amp;M</x:v>
      </x:c>
      <x:c r="C1830" s="3" t="str">
        <x:v>PRODUÇÃO</x:v>
      </x:c>
      <x:c r="D1830" s="3" t="str">
        <x:v>5025300296</x:v>
      </x:c>
      <x:c r="E1830" s="9" t="str">
        <x:v>ALUGUEL DE GRUPO GERADOR &gt; 10KVA</x:v>
      </x:c>
      <x:c r="F1830" s="3" t="str">
        <x:v>HORA</x:v>
      </x:c>
      <x:c r="G1830" s="10" t="n">
        <x:v>0</x:v>
      </x:c>
      <x:c r="H1830" s="10" t="str">
        <x:f>IF(G1830="","",G1830/12)</x:f>
      </x:c>
      <x:c r="I1830" s="10" t="n">
        <x:v>0</x:v>
      </x:c>
      <x:c r="J1830" s="10" t="str">
        <x:f>IF(H1830="","",I1830-H1830)</x:f>
      </x:c>
      <x:c r="K1830" s="11" t="str">
        <x:f>IF(H1830&gt;0,I1830/H1830,"")</x:f>
      </x:c>
      <x:c r="L1830" s="12" t="n">
        <x:v>0</x:v>
      </x:c>
      <x:c r="M1830" s="12" t="n">
        <x:v>0</x:v>
      </x:c>
      <x:c r="N1830" s="12" t="n">
        <x:f>M1830-L1830</x:f>
        <x:v>0</x:v>
      </x:c>
      <x:c r="O1830" s="3" t="str">
        <x:v>Anexo IX</x:v>
      </x:c>
    </x:row>
    <x:row r="1831" ht="34" customHeight="1">
      <x:c r="A1831" s="3" t="str">
        <x:v>Agosto</x:v>
      </x:c>
      <x:c r="B1831" s="3" t="str">
        <x:v>O&amp;M</x:v>
      </x:c>
      <x:c r="C1831" s="3" t="str">
        <x:v>PRODUÇÃO</x:v>
      </x:c>
      <x:c r="D1831" s="3" t="str">
        <x:v>5301800338</x:v>
      </x:c>
      <x:c r="E1831" s="9" t="str">
        <x:v>ALUGUEL DE TRATOR</x:v>
      </x:c>
      <x:c r="F1831" s="3" t="str">
        <x:v>HORA</x:v>
      </x:c>
      <x:c r="G1831" s="10" t="n">
        <x:v>0</x:v>
      </x:c>
      <x:c r="H1831" s="10" t="str">
        <x:f>IF(G1831="","",G1831/12)</x:f>
      </x:c>
      <x:c r="I1831" s="10" t="n">
        <x:v>0</x:v>
      </x:c>
      <x:c r="J1831" s="10" t="str">
        <x:f>IF(H1831="","",I1831-H1831)</x:f>
      </x:c>
      <x:c r="K1831" s="11" t="str">
        <x:f>IF(H1831&gt;0,I1831/H1831,"")</x:f>
      </x:c>
      <x:c r="L1831" s="12" t="n">
        <x:v>0</x:v>
      </x:c>
      <x:c r="M1831" s="12" t="n">
        <x:v>0</x:v>
      </x:c>
      <x:c r="N1831" s="12" t="n">
        <x:f>M1831-L1831</x:f>
        <x:v>0</x:v>
      </x:c>
      <x:c r="O1831" s="3" t="str">
        <x:v>Anexo IX</x:v>
      </x:c>
    </x:row>
    <x:row r="1832" ht="34" customHeight="1">
      <x:c r="A1832" s="3" t="str">
        <x:v>Agosto</x:v>
      </x:c>
      <x:c r="B1832" s="3" t="str">
        <x:v>O&amp;M</x:v>
      </x:c>
      <x:c r="C1832" s="3" t="str">
        <x:v>PRODUÇÃO</x:v>
      </x:c>
      <x:c r="D1832" s="3" t="str">
        <x:v>5301800339</x:v>
      </x:c>
      <x:c r="E1832" s="9" t="str">
        <x:v>ALUGUEL DE RETROESCAVADEIRA</x:v>
      </x:c>
      <x:c r="F1832" s="3" t="str">
        <x:v>HORA</x:v>
      </x:c>
      <x:c r="G1832" s="10" t="n">
        <x:v>0</x:v>
      </x:c>
      <x:c r="H1832" s="10" t="str">
        <x:f>IF(G1832="","",G1832/12)</x:f>
      </x:c>
      <x:c r="I1832" s="10" t="n">
        <x:v>0</x:v>
      </x:c>
      <x:c r="J1832" s="10" t="str">
        <x:f>IF(H1832="","",I1832-H1832)</x:f>
      </x:c>
      <x:c r="K1832" s="11" t="str">
        <x:f>IF(H1832&gt;0,I1832/H1832,"")</x:f>
      </x:c>
      <x:c r="L1832" s="12" t="n">
        <x:v>0</x:v>
      </x:c>
      <x:c r="M1832" s="12" t="n">
        <x:v>0</x:v>
      </x:c>
      <x:c r="N1832" s="12" t="n">
        <x:f>M1832-L1832</x:f>
        <x:v>0</x:v>
      </x:c>
      <x:c r="O1832" s="3" t="str">
        <x:v>Anexo IX</x:v>
      </x:c>
    </x:row>
    <x:row r="1833" ht="34" customHeight="1">
      <x:c r="A1833" s="3" t="str">
        <x:v>Agosto</x:v>
      </x:c>
      <x:c r="B1833" s="3" t="str">
        <x:v>O&amp;M</x:v>
      </x:c>
      <x:c r="C1833" s="3" t="str">
        <x:v>PRODUÇÃO</x:v>
      </x:c>
      <x:c r="D1833" s="3" t="str">
        <x:v>5025300249</x:v>
      </x:c>
      <x:c r="E1833" s="9" t="str">
        <x:v>TURMA LM 2H LEVE ATEND EMERGENCIAL (25%)</x:v>
      </x:c>
      <x:c r="F1833" s="3" t="str">
        <x:v>HORA</x:v>
      </x:c>
      <x:c r="G1833" s="10" t="n">
        <x:v>0</x:v>
      </x:c>
      <x:c r="H1833" s="10" t="str">
        <x:f>IF(G1833="","",G1833/12)</x:f>
      </x:c>
      <x:c r="I1833" s="10" t="n">
        <x:v>0</x:v>
      </x:c>
      <x:c r="J1833" s="10" t="str">
        <x:f>IF(H1833="","",I1833-H1833)</x:f>
      </x:c>
      <x:c r="K1833" s="11" t="str">
        <x:f>IF(H1833&gt;0,I1833/H1833,"")</x:f>
      </x:c>
      <x:c r="L1833" s="12" t="n">
        <x:v>0</x:v>
      </x:c>
      <x:c r="M1833" s="12" t="n">
        <x:v>0</x:v>
      </x:c>
      <x:c r="N1833" s="12" t="n">
        <x:f>M1833-L1833</x:f>
        <x:v>0</x:v>
      </x:c>
      <x:c r="O1833" s="3" t="str">
        <x:v>Anexo IX</x:v>
      </x:c>
    </x:row>
    <x:row r="1834" ht="34" customHeight="1">
      <x:c r="A1834" s="3" t="str">
        <x:v>Agosto</x:v>
      </x:c>
      <x:c r="B1834" s="3" t="str">
        <x:v>O&amp;M</x:v>
      </x:c>
      <x:c r="C1834" s="3" t="str">
        <x:v>PRODUÇÃO</x:v>
      </x:c>
      <x:c r="D1834" s="3" t="str">
        <x:v>5025300250</x:v>
      </x:c>
      <x:c r="E1834" s="9" t="str">
        <x:v>TURMA LM 2H CEST ATEND EMERGENCIAL (25%)</x:v>
      </x:c>
      <x:c r="F1834" s="3" t="str">
        <x:v>HORA</x:v>
      </x:c>
      <x:c r="G1834" s="10" t="n">
        <x:v>0</x:v>
      </x:c>
      <x:c r="H1834" s="10" t="str">
        <x:f>IF(G1834="","",G1834/12)</x:f>
      </x:c>
      <x:c r="I1834" s="10" t="n">
        <x:v>0</x:v>
      </x:c>
      <x:c r="J1834" s="10" t="str">
        <x:f>IF(H1834="","",I1834-H1834)</x:f>
      </x:c>
      <x:c r="K1834" s="11" t="str">
        <x:f>IF(H1834&gt;0,I1834/H1834,"")</x:f>
      </x:c>
      <x:c r="L1834" s="12" t="n">
        <x:v>0</x:v>
      </x:c>
      <x:c r="M1834" s="12" t="n">
        <x:v>0</x:v>
      </x:c>
      <x:c r="N1834" s="12" t="n">
        <x:f>M1834-L1834</x:f>
        <x:v>0</x:v>
      </x:c>
      <x:c r="O1834" s="3" t="str">
        <x:v>Anexo IX</x:v>
      </x:c>
    </x:row>
    <x:row r="1835" ht="34" customHeight="1">
      <x:c r="A1835" s="3" t="str">
        <x:v>Agosto</x:v>
      </x:c>
      <x:c r="B1835" s="3" t="str">
        <x:v>O&amp;M</x:v>
      </x:c>
      <x:c r="C1835" s="3" t="str">
        <x:v>PRODUÇÃO</x:v>
      </x:c>
      <x:c r="D1835" s="3" t="str">
        <x:v>5025300254</x:v>
      </x:c>
      <x:c r="E1835" s="9" t="str">
        <x:v>TURMA LM 5H CAM ATEND EMERGENCIAL (25%)</x:v>
      </x:c>
      <x:c r="F1835" s="3" t="str">
        <x:v>HORA</x:v>
      </x:c>
      <x:c r="G1835" s="10" t="n">
        <x:v>0</x:v>
      </x:c>
      <x:c r="H1835" s="10" t="str">
        <x:f>IF(G1835="","",G1835/12)</x:f>
      </x:c>
      <x:c r="I1835" s="10" t="n">
        <x:v>60.594</x:v>
      </x:c>
      <x:c r="J1835" s="10" t="str">
        <x:f>IF(H1835="","",I1835-H1835)</x:f>
      </x:c>
      <x:c r="K1835" s="11" t="str">
        <x:f>IF(H1835&gt;0,I1835/H1835,"")</x:f>
      </x:c>
      <x:c r="L1835" s="12" t="n">
        <x:v>0</x:v>
      </x:c>
      <x:c r="M1835" s="12" t="n">
        <x:v>65680.24</x:v>
      </x:c>
      <x:c r="N1835" s="12" t="n">
        <x:f>M1835-L1835</x:f>
        <x:v>65680.24</x:v>
      </x:c>
      <x:c r="O1835" s="3" t="str">
        <x:v>Anexo IX</x:v>
      </x:c>
    </x:row>
    <x:row r="1836" ht="34" customHeight="1">
      <x:c r="A1836" s="3" t="str">
        <x:v>Agosto</x:v>
      </x:c>
      <x:c r="B1836" s="3" t="str">
        <x:v>O&amp;M</x:v>
      </x:c>
      <x:c r="C1836" s="3" t="str">
        <x:v>PRODUÇÃO</x:v>
      </x:c>
      <x:c r="D1836" s="3" t="str">
        <x:v>5015000022</x:v>
      </x:c>
      <x:c r="E1836" s="9" t="str">
        <x:v>INST CON 4PLEX BT 3X10(10)-3X120(70) SRD</x:v>
      </x:c>
      <x:c r="F1836" s="3" t="str">
        <x:v>METRO</x:v>
      </x:c>
      <x:c r="G1836" s="10" t="n">
        <x:v>0</x:v>
      </x:c>
      <x:c r="H1836" s="10" t="str">
        <x:f>IF(G1836="","",G1836/12)</x:f>
      </x:c>
      <x:c r="I1836" s="10" t="n">
        <x:v>0</x:v>
      </x:c>
      <x:c r="J1836" s="10" t="str">
        <x:f>IF(H1836="","",I1836-H1836)</x:f>
      </x:c>
      <x:c r="K1836" s="11" t="str">
        <x:f>IF(H1836&gt;0,I1836/H1836,"")</x:f>
      </x:c>
      <x:c r="L1836" s="12" t="n">
        <x:v>0</x:v>
      </x:c>
      <x:c r="M1836" s="12" t="n">
        <x:v>0</x:v>
      </x:c>
      <x:c r="N1836" s="12" t="n">
        <x:f>M1836-L1836</x:f>
        <x:v>0</x:v>
      </x:c>
      <x:c r="O1836" s="3" t="str">
        <x:v>Anexo IX</x:v>
      </x:c>
    </x:row>
    <x:row r="1837" ht="34" customHeight="1">
      <x:c r="A1837" s="3" t="str">
        <x:v>Agosto</x:v>
      </x:c>
      <x:c r="B1837" s="3" t="str">
        <x:v>O&amp;M</x:v>
      </x:c>
      <x:c r="C1837" s="3" t="str">
        <x:v>PRODUÇÃO</x:v>
      </x:c>
      <x:c r="D1837" s="3" t="str">
        <x:v>5020000121</x:v>
      </x:c>
      <x:c r="E1837" s="9" t="str">
        <x:v>INST/RET POSTE TELESCOPICO LM</x:v>
      </x:c>
      <x:c r="F1837" s="3" t="str">
        <x:v>UNIDADE</x:v>
      </x:c>
      <x:c r="G1837" s="10" t="n">
        <x:v>0</x:v>
      </x:c>
      <x:c r="H1837" s="10" t="str">
        <x:f>IF(G1837="","",G1837/12)</x:f>
      </x:c>
      <x:c r="I1837" s="10" t="n">
        <x:v>0</x:v>
      </x:c>
      <x:c r="J1837" s="10" t="str">
        <x:f>IF(H1837="","",I1837-H1837)</x:f>
      </x:c>
      <x:c r="K1837" s="11" t="str">
        <x:f>IF(H1837&gt;0,I1837/H1837,"")</x:f>
      </x:c>
      <x:c r="L1837" s="12" t="n">
        <x:v>0</x:v>
      </x:c>
      <x:c r="M1837" s="12" t="n">
        <x:v>0</x:v>
      </x:c>
      <x:c r="N1837" s="12" t="n">
        <x:f>M1837-L1837</x:f>
        <x:v>0</x:v>
      </x:c>
      <x:c r="O1837" s="3" t="str">
        <x:v>Anexo IX</x:v>
      </x:c>
    </x:row>
    <x:row r="1838" ht="34" customHeight="1">
      <x:c r="A1838" s="3" t="str">
        <x:v>Agosto</x:v>
      </x:c>
      <x:c r="B1838" s="3" t="str">
        <x:v>O&amp;M</x:v>
      </x:c>
      <x:c r="C1838" s="3" t="str">
        <x:v>PRODUÇÃO</x:v>
      </x:c>
      <x:c r="D1838" s="3" t="str">
        <x:v>5033000294</x:v>
      </x:c>
      <x:c r="E1838" s="9" t="str">
        <x:v>INST CHAVE FUSIVEL 34,5KV LV</x:v>
      </x:c>
      <x:c r="F1838" s="3" t="str">
        <x:v>UNIDADE</x:v>
      </x:c>
      <x:c r="G1838" s="10" t="n">
        <x:v>0</x:v>
      </x:c>
      <x:c r="H1838" s="10" t="str">
        <x:f>IF(G1838="","",G1838/12)</x:f>
      </x:c>
      <x:c r="I1838" s="10" t="n">
        <x:v>0</x:v>
      </x:c>
      <x:c r="J1838" s="10" t="str">
        <x:f>IF(H1838="","",I1838-H1838)</x:f>
      </x:c>
      <x:c r="K1838" s="11" t="str">
        <x:f>IF(H1838&gt;0,I1838/H1838,"")</x:f>
      </x:c>
      <x:c r="L1838" s="12" t="n">
        <x:v>0</x:v>
      </x:c>
      <x:c r="M1838" s="12" t="n">
        <x:v>0</x:v>
      </x:c>
      <x:c r="N1838" s="12" t="n">
        <x:f>M1838-L1838</x:f>
        <x:v>0</x:v>
      </x:c>
      <x:c r="O1838" s="3" t="str">
        <x:v>Anexo IX</x:v>
      </x:c>
    </x:row>
    <x:row r="1839" ht="34" customHeight="1">
      <x:c r="A1839" s="3" t="str">
        <x:v>Agosto</x:v>
      </x:c>
      <x:c r="B1839" s="3" t="str">
        <x:v>O&amp;M</x:v>
      </x:c>
      <x:c r="C1839" s="3" t="str">
        <x:v>PRODUÇÃO</x:v>
      </x:c>
      <x:c r="D1839" s="3" t="str">
        <x:v>5033000295</x:v>
      </x:c>
      <x:c r="E1839" s="9" t="str">
        <x:v>RET CHAVE FUSIVEL 34,5KV LV</x:v>
      </x:c>
      <x:c r="F1839" s="3" t="str">
        <x:v>UNIDADE</x:v>
      </x:c>
      <x:c r="G1839" s="10" t="n">
        <x:v>0</x:v>
      </x:c>
      <x:c r="H1839" s="10" t="str">
        <x:f>IF(G1839="","",G1839/12)</x:f>
      </x:c>
      <x:c r="I1839" s="10" t="n">
        <x:v>0</x:v>
      </x:c>
      <x:c r="J1839" s="10" t="str">
        <x:f>IF(H1839="","",I1839-H1839)</x:f>
      </x:c>
      <x:c r="K1839" s="11" t="str">
        <x:f>IF(H1839&gt;0,I1839/H1839,"")</x:f>
      </x:c>
      <x:c r="L1839" s="12" t="n">
        <x:v>0</x:v>
      </x:c>
      <x:c r="M1839" s="12" t="n">
        <x:v>0</x:v>
      </x:c>
      <x:c r="N1839" s="12" t="n">
        <x:f>M1839-L1839</x:f>
        <x:v>0</x:v>
      </x:c>
      <x:c r="O1839" s="3" t="str">
        <x:v>Anexo IX</x:v>
      </x:c>
    </x:row>
    <x:row r="1840" ht="34" customHeight="1">
      <x:c r="A1840" s="3" t="str">
        <x:v>Agosto</x:v>
      </x:c>
      <x:c r="B1840" s="3" t="str">
        <x:v>O&amp;M</x:v>
      </x:c>
      <x:c r="C1840" s="3" t="str">
        <x:v>PRODUÇÃO</x:v>
      </x:c>
      <x:c r="D1840" s="3" t="str">
        <x:v>5033000346</x:v>
      </x:c>
      <x:c r="E1840" s="9" t="str">
        <x:v>INST ESTR CP CHAVE FUSIVEL 1F LV</x:v>
      </x:c>
      <x:c r="F1840" s="3" t="str">
        <x:v>CONJUNTO</x:v>
      </x:c>
      <x:c r="G1840" s="10" t="n">
        <x:v>0</x:v>
      </x:c>
      <x:c r="H1840" s="10" t="str">
        <x:f>IF(G1840="","",G1840/12)</x:f>
      </x:c>
      <x:c r="I1840" s="10" t="n">
        <x:v>3</x:v>
      </x:c>
      <x:c r="J1840" s="10" t="str">
        <x:f>IF(H1840="","",I1840-H1840)</x:f>
      </x:c>
      <x:c r="K1840" s="11" t="str">
        <x:f>IF(H1840&gt;0,I1840/H1840,"")</x:f>
      </x:c>
      <x:c r="L1840" s="12" t="n">
        <x:v>0</x:v>
      </x:c>
      <x:c r="M1840" s="12" t="n">
        <x:v>1480.68</x:v>
      </x:c>
      <x:c r="N1840" s="12" t="n">
        <x:f>M1840-L1840</x:f>
        <x:v>1480.68</x:v>
      </x:c>
      <x:c r="O1840" s="3" t="str">
        <x:v>Anexo IX</x:v>
      </x:c>
    </x:row>
    <x:row r="1841" ht="34" customHeight="1">
      <x:c r="A1841" s="3" t="str">
        <x:v>Agosto</x:v>
      </x:c>
      <x:c r="B1841" s="3" t="str">
        <x:v>O&amp;M</x:v>
      </x:c>
      <x:c r="C1841" s="3" t="str">
        <x:v>PRODUÇÃO</x:v>
      </x:c>
      <x:c r="D1841" s="3" t="str">
        <x:v>5033000347</x:v>
      </x:c>
      <x:c r="E1841" s="9" t="str">
        <x:v>RET ESTR CP CHAVE FUSIVEL 1F LV</x:v>
      </x:c>
      <x:c r="F1841" s="3" t="str">
        <x:v>CONJUNTO</x:v>
      </x:c>
      <x:c r="G1841" s="10" t="n">
        <x:v>0</x:v>
      </x:c>
      <x:c r="H1841" s="10" t="str">
        <x:f>IF(G1841="","",G1841/12)</x:f>
      </x:c>
      <x:c r="I1841" s="10" t="n">
        <x:v>0</x:v>
      </x:c>
      <x:c r="J1841" s="10" t="str">
        <x:f>IF(H1841="","",I1841-H1841)</x:f>
      </x:c>
      <x:c r="K1841" s="11" t="str">
        <x:f>IF(H1841&gt;0,I1841/H1841,"")</x:f>
      </x:c>
      <x:c r="L1841" s="12" t="n">
        <x:v>0</x:v>
      </x:c>
      <x:c r="M1841" s="12" t="n">
        <x:v>0</x:v>
      </x:c>
      <x:c r="N1841" s="12" t="n">
        <x:f>M1841-L1841</x:f>
        <x:v>0</x:v>
      </x:c>
      <x:c r="O1841" s="3" t="str">
        <x:v>Anexo IX</x:v>
      </x:c>
    </x:row>
    <x:row r="1842" ht="34" customHeight="1">
      <x:c r="A1842" s="3" t="str">
        <x:v>Agosto</x:v>
      </x:c>
      <x:c r="B1842" s="3" t="str">
        <x:v>O&amp;M</x:v>
      </x:c>
      <x:c r="C1842" s="3" t="str">
        <x:v>PRODUÇÃO</x:v>
      </x:c>
      <x:c r="D1842" s="3" t="str">
        <x:v>5033000344</x:v>
      </x:c>
      <x:c r="E1842" s="9" t="str">
        <x:v>INST ESTR CP CHAVE FUSIVEL 2F LV</x:v>
      </x:c>
      <x:c r="F1842" s="3" t="str">
        <x:v>CONJUNTO</x:v>
      </x:c>
      <x:c r="G1842" s="10" t="n">
        <x:v>0</x:v>
      </x:c>
      <x:c r="H1842" s="10" t="str">
        <x:f>IF(G1842="","",G1842/12)</x:f>
      </x:c>
      <x:c r="I1842" s="10" t="n">
        <x:v>0</x:v>
      </x:c>
      <x:c r="J1842" s="10" t="str">
        <x:f>IF(H1842="","",I1842-H1842)</x:f>
      </x:c>
      <x:c r="K1842" s="11" t="str">
        <x:f>IF(H1842&gt;0,I1842/H1842,"")</x:f>
      </x:c>
      <x:c r="L1842" s="12" t="n">
        <x:v>0</x:v>
      </x:c>
      <x:c r="M1842" s="12" t="n">
        <x:v>0</x:v>
      </x:c>
      <x:c r="N1842" s="12" t="n">
        <x:f>M1842-L1842</x:f>
        <x:v>0</x:v>
      </x:c>
      <x:c r="O1842" s="3" t="str">
        <x:v>Anexo IX</x:v>
      </x:c>
    </x:row>
    <x:row r="1843" ht="34" customHeight="1">
      <x:c r="A1843" s="3" t="str">
        <x:v>Agosto</x:v>
      </x:c>
      <x:c r="B1843" s="3" t="str">
        <x:v>O&amp;M</x:v>
      </x:c>
      <x:c r="C1843" s="3" t="str">
        <x:v>PRODUÇÃO</x:v>
      </x:c>
      <x:c r="D1843" s="3" t="str">
        <x:v>5033000348</x:v>
      </x:c>
      <x:c r="E1843" s="9" t="str">
        <x:v>RET ESTR CP CHAVE FUSIVEL 2F LV</x:v>
      </x:c>
      <x:c r="F1843" s="3" t="str">
        <x:v>CONJUNTO</x:v>
      </x:c>
      <x:c r="G1843" s="10" t="n">
        <x:v>0</x:v>
      </x:c>
      <x:c r="H1843" s="10" t="str">
        <x:f>IF(G1843="","",G1843/12)</x:f>
      </x:c>
      <x:c r="I1843" s="10" t="n">
        <x:v>0</x:v>
      </x:c>
      <x:c r="J1843" s="10" t="str">
        <x:f>IF(H1843="","",I1843-H1843)</x:f>
      </x:c>
      <x:c r="K1843" s="11" t="str">
        <x:f>IF(H1843&gt;0,I1843/H1843,"")</x:f>
      </x:c>
      <x:c r="L1843" s="12" t="n">
        <x:v>0</x:v>
      </x:c>
      <x:c r="M1843" s="12" t="n">
        <x:v>0</x:v>
      </x:c>
      <x:c r="N1843" s="12" t="n">
        <x:f>M1843-L1843</x:f>
        <x:v>0</x:v>
      </x:c>
      <x:c r="O1843" s="3" t="str">
        <x:v>Anexo IX</x:v>
      </x:c>
    </x:row>
    <x:row r="1844" ht="34" customHeight="1">
      <x:c r="A1844" s="3" t="str">
        <x:v>Agosto</x:v>
      </x:c>
      <x:c r="B1844" s="3" t="str">
        <x:v>O&amp;M</x:v>
      </x:c>
      <x:c r="C1844" s="3" t="str">
        <x:v>PRODUÇÃO</x:v>
      </x:c>
      <x:c r="D1844" s="3" t="str">
        <x:v>5033000345</x:v>
      </x:c>
      <x:c r="E1844" s="9" t="str">
        <x:v>INST ESTR CP CHAVE FUSIVEL 3F LV</x:v>
      </x:c>
      <x:c r="F1844" s="3" t="str">
        <x:v>CONJUNTO</x:v>
      </x:c>
      <x:c r="G1844" s="10" t="n">
        <x:v>0</x:v>
      </x:c>
      <x:c r="H1844" s="10" t="str">
        <x:f>IF(G1844="","",G1844/12)</x:f>
      </x:c>
      <x:c r="I1844" s="10" t="n">
        <x:v>8</x:v>
      </x:c>
      <x:c r="J1844" s="10" t="str">
        <x:f>IF(H1844="","",I1844-H1844)</x:f>
      </x:c>
      <x:c r="K1844" s="11" t="str">
        <x:f>IF(H1844&gt;0,I1844/H1844,"")</x:f>
      </x:c>
      <x:c r="L1844" s="12" t="n">
        <x:v>0</x:v>
      </x:c>
      <x:c r="M1844" s="12" t="n">
        <x:v>5118.4</x:v>
      </x:c>
      <x:c r="N1844" s="12" t="n">
        <x:f>M1844-L1844</x:f>
        <x:v>5118.4</x:v>
      </x:c>
      <x:c r="O1844" s="3" t="str">
        <x:v>Anexo IX</x:v>
      </x:c>
    </x:row>
    <x:row r="1845" ht="34" customHeight="1">
      <x:c r="A1845" s="3" t="str">
        <x:v>Agosto</x:v>
      </x:c>
      <x:c r="B1845" s="3" t="str">
        <x:v>O&amp;M</x:v>
      </x:c>
      <x:c r="C1845" s="3" t="str">
        <x:v>PRODUÇÃO</x:v>
      </x:c>
      <x:c r="D1845" s="3" t="str">
        <x:v>5033000349</x:v>
      </x:c>
      <x:c r="E1845" s="9" t="str">
        <x:v>RET ESTR CP CHAVE FUSIVEL 3F LV</x:v>
      </x:c>
      <x:c r="F1845" s="3" t="str">
        <x:v>CONJUNTO</x:v>
      </x:c>
      <x:c r="G1845" s="10" t="n">
        <x:v>0</x:v>
      </x:c>
      <x:c r="H1845" s="10" t="str">
        <x:f>IF(G1845="","",G1845/12)</x:f>
      </x:c>
      <x:c r="I1845" s="10" t="n">
        <x:v>7</x:v>
      </x:c>
      <x:c r="J1845" s="10" t="str">
        <x:f>IF(H1845="","",I1845-H1845)</x:f>
      </x:c>
      <x:c r="K1845" s="11" t="str">
        <x:f>IF(H1845&gt;0,I1845/H1845,"")</x:f>
      </x:c>
      <x:c r="L1845" s="12" t="n">
        <x:v>0</x:v>
      </x:c>
      <x:c r="M1845" s="12" t="n">
        <x:v>3646.86</x:v>
      </x:c>
      <x:c r="N1845" s="12" t="n">
        <x:f>M1845-L1845</x:f>
        <x:v>3646.86</x:v>
      </x:c>
      <x:c r="O1845" s="3" t="str">
        <x:v>Anexo IX</x:v>
      </x:c>
    </x:row>
    <x:row r="1846" ht="34" customHeight="1">
      <x:c r="A1846" s="3" t="str">
        <x:v>Agosto</x:v>
      </x:c>
      <x:c r="B1846" s="3" t="str">
        <x:v>O&amp;M</x:v>
      </x:c>
      <x:c r="C1846" s="3" t="str">
        <x:v>PRODUÇÃO</x:v>
      </x:c>
      <x:c r="D1846" s="3" t="str">
        <x:v>5033000298</x:v>
      </x:c>
      <x:c r="E1846" s="9" t="str">
        <x:v>TURMA LV INST CHAVE SECCION A SECO 3F LV</x:v>
      </x:c>
      <x:c r="F1846" s="3" t="str">
        <x:v>UNIDADE</x:v>
      </x:c>
      <x:c r="G1846" s="10" t="n">
        <x:v>0</x:v>
      </x:c>
      <x:c r="H1846" s="10" t="str">
        <x:f>IF(G1846="","",G1846/12)</x:f>
      </x:c>
      <x:c r="I1846" s="10" t="n">
        <x:v>0</x:v>
      </x:c>
      <x:c r="J1846" s="10" t="str">
        <x:f>IF(H1846="","",I1846-H1846)</x:f>
      </x:c>
      <x:c r="K1846" s="11" t="str">
        <x:f>IF(H1846&gt;0,I1846/H1846,"")</x:f>
      </x:c>
      <x:c r="L1846" s="12" t="n">
        <x:v>0</x:v>
      </x:c>
      <x:c r="M1846" s="12" t="n">
        <x:v>0</x:v>
      </x:c>
      <x:c r="N1846" s="12" t="n">
        <x:f>M1846-L1846</x:f>
        <x:v>0</x:v>
      </x:c>
      <x:c r="O1846" s="3" t="str">
        <x:v>Anexo IX</x:v>
      </x:c>
    </x:row>
    <x:row r="1847" ht="34" customHeight="1">
      <x:c r="A1847" s="3" t="str">
        <x:v>Agosto</x:v>
      </x:c>
      <x:c r="B1847" s="3" t="str">
        <x:v>O&amp;M</x:v>
      </x:c>
      <x:c r="C1847" s="3" t="str">
        <x:v>PRODUÇÃO</x:v>
      </x:c>
      <x:c r="D1847" s="3" t="str">
        <x:v>5033000299</x:v>
      </x:c>
      <x:c r="E1847" s="9" t="str">
        <x:v>TURMA LV RET CHAVE SECCION A SECO 3F LV</x:v>
      </x:c>
      <x:c r="F1847" s="3" t="str">
        <x:v>UNIDADE</x:v>
      </x:c>
      <x:c r="G1847" s="10" t="n">
        <x:v>0</x:v>
      </x:c>
      <x:c r="H1847" s="10" t="str">
        <x:f>IF(G1847="","",G1847/12)</x:f>
      </x:c>
      <x:c r="I1847" s="10" t="n">
        <x:v>0</x:v>
      </x:c>
      <x:c r="J1847" s="10" t="str">
        <x:f>IF(H1847="","",I1847-H1847)</x:f>
      </x:c>
      <x:c r="K1847" s="11" t="str">
        <x:f>IF(H1847&gt;0,I1847/H1847,"")</x:f>
      </x:c>
      <x:c r="L1847" s="12" t="n">
        <x:v>0</x:v>
      </x:c>
      <x:c r="M1847" s="12" t="n">
        <x:v>0</x:v>
      </x:c>
      <x:c r="N1847" s="12" t="n">
        <x:f>M1847-L1847</x:f>
        <x:v>0</x:v>
      </x:c>
      <x:c r="O1847" s="3" t="str">
        <x:v>Anexo IX</x:v>
      </x:c>
    </x:row>
    <x:row r="1848" ht="34" customHeight="1">
      <x:c r="A1848" s="3" t="str">
        <x:v>Agosto</x:v>
      </x:c>
      <x:c r="B1848" s="3" t="str">
        <x:v>O&amp;M</x:v>
      </x:c>
      <x:c r="C1848" s="3" t="str">
        <x:v>PRODUÇÃO</x:v>
      </x:c>
      <x:c r="D1848" s="3" t="str">
        <x:v>5033000300</x:v>
      </x:c>
      <x:c r="E1848" s="9" t="str">
        <x:v>INST CHAVE FUSIVEL RELIG LV</x:v>
      </x:c>
      <x:c r="F1848" s="3" t="str">
        <x:v>UNIDADE</x:v>
      </x:c>
      <x:c r="G1848" s="10" t="n">
        <x:v>0</x:v>
      </x:c>
      <x:c r="H1848" s="10" t="str">
        <x:f>IF(G1848="","",G1848/12)</x:f>
      </x:c>
      <x:c r="I1848" s="10" t="n">
        <x:v>3</x:v>
      </x:c>
      <x:c r="J1848" s="10" t="str">
        <x:f>IF(H1848="","",I1848-H1848)</x:f>
      </x:c>
      <x:c r="K1848" s="11" t="str">
        <x:f>IF(H1848&gt;0,I1848/H1848,"")</x:f>
      </x:c>
      <x:c r="L1848" s="12" t="n">
        <x:v>0</x:v>
      </x:c>
      <x:c r="M1848" s="12" t="n">
        <x:v>1789.71</x:v>
      </x:c>
      <x:c r="N1848" s="12" t="n">
        <x:f>M1848-L1848</x:f>
        <x:v>1789.71</x:v>
      </x:c>
      <x:c r="O1848" s="3" t="str">
        <x:v>Anexo IX</x:v>
      </x:c>
    </x:row>
    <x:row r="1849" ht="34" customHeight="1">
      <x:c r="A1849" s="3" t="str">
        <x:v>Agosto</x:v>
      </x:c>
      <x:c r="B1849" s="3" t="str">
        <x:v>O&amp;M</x:v>
      </x:c>
      <x:c r="C1849" s="3" t="str">
        <x:v>PRODUÇÃO</x:v>
      </x:c>
      <x:c r="D1849" s="3" t="str">
        <x:v>5033000301</x:v>
      </x:c>
      <x:c r="E1849" s="9" t="str">
        <x:v>RET CHAVE FUSIVEL RELIG LV</x:v>
      </x:c>
      <x:c r="F1849" s="3" t="str">
        <x:v>UNIDADE</x:v>
      </x:c>
      <x:c r="G1849" s="10" t="n">
        <x:v>0</x:v>
      </x:c>
      <x:c r="H1849" s="10" t="str">
        <x:f>IF(G1849="","",G1849/12)</x:f>
      </x:c>
      <x:c r="I1849" s="10" t="n">
        <x:v>3</x:v>
      </x:c>
      <x:c r="J1849" s="10" t="str">
        <x:f>IF(H1849="","",I1849-H1849)</x:f>
      </x:c>
      <x:c r="K1849" s="11" t="str">
        <x:f>IF(H1849&gt;0,I1849/H1849,"")</x:f>
      </x:c>
      <x:c r="L1849" s="12" t="n">
        <x:v>0</x:v>
      </x:c>
      <x:c r="M1849" s="12" t="n">
        <x:v>1148.34</x:v>
      </x:c>
      <x:c r="N1849" s="12" t="n">
        <x:f>M1849-L1849</x:f>
        <x:v>1148.34</x:v>
      </x:c>
      <x:c r="O1849" s="3" t="str">
        <x:v>Anexo IX</x:v>
      </x:c>
    </x:row>
    <x:row r="1850" ht="34" customHeight="1">
      <x:c r="A1850" s="3" t="str">
        <x:v>Agosto</x:v>
      </x:c>
      <x:c r="B1850" s="3" t="str">
        <x:v>O&amp;M</x:v>
      </x:c>
      <x:c r="C1850" s="3" t="str">
        <x:v>PRODUÇÃO</x:v>
      </x:c>
      <x:c r="D1850" s="3" t="str">
        <x:v>5033000302</x:v>
      </x:c>
      <x:c r="E1850" s="9" t="str">
        <x:v>INST ESTR CP CHAVE FUSIVEL RELIG 1F LV</x:v>
      </x:c>
      <x:c r="F1850" s="3" t="str">
        <x:v>CONJUNTO</x:v>
      </x:c>
      <x:c r="G1850" s="10" t="n">
        <x:v>0</x:v>
      </x:c>
      <x:c r="H1850" s="10" t="str">
        <x:f>IF(G1850="","",G1850/12)</x:f>
      </x:c>
      <x:c r="I1850" s="10" t="n">
        <x:v>0</x:v>
      </x:c>
      <x:c r="J1850" s="10" t="str">
        <x:f>IF(H1850="","",I1850-H1850)</x:f>
      </x:c>
      <x:c r="K1850" s="11" t="str">
        <x:f>IF(H1850&gt;0,I1850/H1850,"")</x:f>
      </x:c>
      <x:c r="L1850" s="12" t="n">
        <x:v>0</x:v>
      </x:c>
      <x:c r="M1850" s="12" t="n">
        <x:v>0</x:v>
      </x:c>
      <x:c r="N1850" s="12" t="n">
        <x:f>M1850-L1850</x:f>
        <x:v>0</x:v>
      </x:c>
      <x:c r="O1850" s="3" t="str">
        <x:v>Anexo IX</x:v>
      </x:c>
    </x:row>
    <x:row r="1851" ht="34" customHeight="1">
      <x:c r="A1851" s="3" t="str">
        <x:v>Agosto</x:v>
      </x:c>
      <x:c r="B1851" s="3" t="str">
        <x:v>O&amp;M</x:v>
      </x:c>
      <x:c r="C1851" s="3" t="str">
        <x:v>PRODUÇÃO</x:v>
      </x:c>
      <x:c r="D1851" s="3" t="str">
        <x:v>5033000303</x:v>
      </x:c>
      <x:c r="E1851" s="9" t="str">
        <x:v>RET ESTR CP CHAVE FUSIVEL RELIG 1F LV</x:v>
      </x:c>
      <x:c r="F1851" s="3" t="str">
        <x:v>CONJUNTO</x:v>
      </x:c>
      <x:c r="G1851" s="10" t="n">
        <x:v>0</x:v>
      </x:c>
      <x:c r="H1851" s="10" t="str">
        <x:f>IF(G1851="","",G1851/12)</x:f>
      </x:c>
      <x:c r="I1851" s="10" t="n">
        <x:v>0</x:v>
      </x:c>
      <x:c r="J1851" s="10" t="str">
        <x:f>IF(H1851="","",I1851-H1851)</x:f>
      </x:c>
      <x:c r="K1851" s="11" t="str">
        <x:f>IF(H1851&gt;0,I1851/H1851,"")</x:f>
      </x:c>
      <x:c r="L1851" s="12" t="n">
        <x:v>0</x:v>
      </x:c>
      <x:c r="M1851" s="12" t="n">
        <x:v>0</x:v>
      </x:c>
      <x:c r="N1851" s="12" t="n">
        <x:f>M1851-L1851</x:f>
        <x:v>0</x:v>
      </x:c>
      <x:c r="O1851" s="3" t="str">
        <x:v>Anexo IX</x:v>
      </x:c>
    </x:row>
    <x:row r="1852" ht="34" customHeight="1">
      <x:c r="A1852" s="3" t="str">
        <x:v>Agosto</x:v>
      </x:c>
      <x:c r="B1852" s="3" t="str">
        <x:v>O&amp;M</x:v>
      </x:c>
      <x:c r="C1852" s="3" t="str">
        <x:v>PRODUÇÃO</x:v>
      </x:c>
      <x:c r="D1852" s="3" t="str">
        <x:v>5033000304</x:v>
      </x:c>
      <x:c r="E1852" s="9" t="str">
        <x:v>INST ESTR CP CHAVE FUSIVEL RELIG 2/3F LV</x:v>
      </x:c>
      <x:c r="F1852" s="3" t="str">
        <x:v>CONJUNTO</x:v>
      </x:c>
      <x:c r="G1852" s="10" t="n">
        <x:v>0</x:v>
      </x:c>
      <x:c r="H1852" s="10" t="str">
        <x:f>IF(G1852="","",G1852/12)</x:f>
      </x:c>
      <x:c r="I1852" s="10" t="n">
        <x:v>0</x:v>
      </x:c>
      <x:c r="J1852" s="10" t="str">
        <x:f>IF(H1852="","",I1852-H1852)</x:f>
      </x:c>
      <x:c r="K1852" s="11" t="str">
        <x:f>IF(H1852&gt;0,I1852/H1852,"")</x:f>
      </x:c>
      <x:c r="L1852" s="12" t="n">
        <x:v>0</x:v>
      </x:c>
      <x:c r="M1852" s="12" t="n">
        <x:v>0</x:v>
      </x:c>
      <x:c r="N1852" s="12" t="n">
        <x:f>M1852-L1852</x:f>
        <x:v>0</x:v>
      </x:c>
      <x:c r="O1852" s="3" t="str">
        <x:v>Anexo IX</x:v>
      </x:c>
    </x:row>
    <x:row r="1853" ht="34" customHeight="1">
      <x:c r="A1853" s="3" t="str">
        <x:v>Agosto</x:v>
      </x:c>
      <x:c r="B1853" s="3" t="str">
        <x:v>O&amp;M</x:v>
      </x:c>
      <x:c r="C1853" s="3" t="str">
        <x:v>PRODUÇÃO</x:v>
      </x:c>
      <x:c r="D1853" s="3" t="str">
        <x:v>5033000305</x:v>
      </x:c>
      <x:c r="E1853" s="9" t="str">
        <x:v>RET ESTR CP CHAVE FUSIVEL RELIG 2/3F LV</x:v>
      </x:c>
      <x:c r="F1853" s="3" t="str">
        <x:v>CONJUNTO</x:v>
      </x:c>
      <x:c r="G1853" s="10" t="n">
        <x:v>0</x:v>
      </x:c>
      <x:c r="H1853" s="10" t="str">
        <x:f>IF(G1853="","",G1853/12)</x:f>
      </x:c>
      <x:c r="I1853" s="10" t="n">
        <x:v>0</x:v>
      </x:c>
      <x:c r="J1853" s="10" t="str">
        <x:f>IF(H1853="","",I1853-H1853)</x:f>
      </x:c>
      <x:c r="K1853" s="11" t="str">
        <x:f>IF(H1853&gt;0,I1853/H1853,"")</x:f>
      </x:c>
      <x:c r="L1853" s="12" t="n">
        <x:v>0</x:v>
      </x:c>
      <x:c r="M1853" s="12" t="n">
        <x:v>0</x:v>
      </x:c>
      <x:c r="N1853" s="12" t="n">
        <x:f>M1853-L1853</x:f>
        <x:v>0</x:v>
      </x:c>
      <x:c r="O1853" s="3" t="str">
        <x:v>Anexo IX</x:v>
      </x:c>
    </x:row>
    <x:row r="1854" ht="34" customHeight="1">
      <x:c r="A1854" s="3" t="str">
        <x:v>Agosto</x:v>
      </x:c>
      <x:c r="B1854" s="3" t="str">
        <x:v>O&amp;M</x:v>
      </x:c>
      <x:c r="C1854" s="3" t="str">
        <x:v>PRODUÇÃO</x:v>
      </x:c>
      <x:c r="D1854" s="3" t="str">
        <x:v>5033000306</x:v>
      </x:c>
      <x:c r="E1854" s="9" t="str">
        <x:v>INST CHAVE BY-PASS LV</x:v>
      </x:c>
      <x:c r="F1854" s="3" t="str">
        <x:v>UNIDADE</x:v>
      </x:c>
      <x:c r="G1854" s="10" t="n">
        <x:v>0</x:v>
      </x:c>
      <x:c r="H1854" s="10" t="str">
        <x:f>IF(G1854="","",G1854/12)</x:f>
      </x:c>
      <x:c r="I1854" s="10" t="n">
        <x:v>2</x:v>
      </x:c>
      <x:c r="J1854" s="10" t="str">
        <x:f>IF(H1854="","",I1854-H1854)</x:f>
      </x:c>
      <x:c r="K1854" s="11" t="str">
        <x:f>IF(H1854&gt;0,I1854/H1854,"")</x:f>
      </x:c>
      <x:c r="L1854" s="12" t="n">
        <x:v>0</x:v>
      </x:c>
      <x:c r="M1854" s="12" t="n">
        <x:v>1193.14</x:v>
      </x:c>
      <x:c r="N1854" s="12" t="n">
        <x:f>M1854-L1854</x:f>
        <x:v>1193.14</x:v>
      </x:c>
      <x:c r="O1854" s="3" t="str">
        <x:v>Anexo IX</x:v>
      </x:c>
    </x:row>
    <x:row r="1855" ht="34" customHeight="1">
      <x:c r="A1855" s="3" t="str">
        <x:v>Agosto</x:v>
      </x:c>
      <x:c r="B1855" s="3" t="str">
        <x:v>O&amp;M</x:v>
      </x:c>
      <x:c r="C1855" s="3" t="str">
        <x:v>PRODUÇÃO</x:v>
      </x:c>
      <x:c r="D1855" s="3" t="str">
        <x:v>5033000307</x:v>
      </x:c>
      <x:c r="E1855" s="9" t="str">
        <x:v>RET CHAVE BY-PASS LV</x:v>
      </x:c>
      <x:c r="F1855" s="3" t="str">
        <x:v>UNIDADE</x:v>
      </x:c>
      <x:c r="G1855" s="10" t="n">
        <x:v>0</x:v>
      </x:c>
      <x:c r="H1855" s="10" t="str">
        <x:f>IF(G1855="","",G1855/12)</x:f>
      </x:c>
      <x:c r="I1855" s="10" t="n">
        <x:v>2</x:v>
      </x:c>
      <x:c r="J1855" s="10" t="str">
        <x:f>IF(H1855="","",I1855-H1855)</x:f>
      </x:c>
      <x:c r="K1855" s="11" t="str">
        <x:f>IF(H1855&gt;0,I1855/H1855,"")</x:f>
      </x:c>
      <x:c r="L1855" s="12" t="n">
        <x:v>0</x:v>
      </x:c>
      <x:c r="M1855" s="12" t="n">
        <x:v>765.56</x:v>
      </x:c>
      <x:c r="N1855" s="12" t="n">
        <x:f>M1855-L1855</x:f>
        <x:v>765.56</x:v>
      </x:c>
      <x:c r="O1855" s="3" t="str">
        <x:v>Anexo IX</x:v>
      </x:c>
    </x:row>
    <x:row r="1856" ht="34" customHeight="1">
      <x:c r="A1856" s="3" t="str">
        <x:v>Agosto</x:v>
      </x:c>
      <x:c r="B1856" s="3" t="str">
        <x:v>O&amp;M</x:v>
      </x:c>
      <x:c r="C1856" s="3" t="str">
        <x:v>PRODUÇÃO</x:v>
      </x:c>
      <x:c r="D1856" s="3" t="str">
        <x:v>5033000327</x:v>
      </x:c>
      <x:c r="E1856" s="9" t="str">
        <x:v>INST SENSOR FALTA LV</x:v>
      </x:c>
      <x:c r="F1856" s="3" t="str">
        <x:v>UNIDADE</x:v>
      </x:c>
      <x:c r="G1856" s="10" t="n">
        <x:v>0</x:v>
      </x:c>
      <x:c r="H1856" s="10" t="str">
        <x:f>IF(G1856="","",G1856/12)</x:f>
      </x:c>
      <x:c r="I1856" s="10" t="n">
        <x:v>0</x:v>
      </x:c>
      <x:c r="J1856" s="10" t="str">
        <x:f>IF(H1856="","",I1856-H1856)</x:f>
      </x:c>
      <x:c r="K1856" s="11" t="str">
        <x:f>IF(H1856&gt;0,I1856/H1856,"")</x:f>
      </x:c>
      <x:c r="L1856" s="12" t="n">
        <x:v>0</x:v>
      </x:c>
      <x:c r="M1856" s="12" t="n">
        <x:v>0</x:v>
      </x:c>
      <x:c r="N1856" s="12" t="n">
        <x:f>M1856-L1856</x:f>
        <x:v>0</x:v>
      </x:c>
      <x:c r="O1856" s="3" t="str">
        <x:v>Anexo IX</x:v>
      </x:c>
    </x:row>
    <x:row r="1857" ht="34" customHeight="1">
      <x:c r="A1857" s="3" t="str">
        <x:v>Agosto</x:v>
      </x:c>
      <x:c r="B1857" s="3" t="str">
        <x:v>O&amp;M</x:v>
      </x:c>
      <x:c r="C1857" s="3" t="str">
        <x:v>PRODUÇÃO</x:v>
      </x:c>
      <x:c r="D1857" s="3" t="str">
        <x:v>5033000328</x:v>
      </x:c>
      <x:c r="E1857" s="9" t="str">
        <x:v>RET SENSOR FALTA LV</x:v>
      </x:c>
      <x:c r="F1857" s="3" t="str">
        <x:v>UNIDADE</x:v>
      </x:c>
      <x:c r="G1857" s="10" t="n">
        <x:v>0</x:v>
      </x:c>
      <x:c r="H1857" s="10" t="str">
        <x:f>IF(G1857="","",G1857/12)</x:f>
      </x:c>
      <x:c r="I1857" s="10" t="n">
        <x:v>0</x:v>
      </x:c>
      <x:c r="J1857" s="10" t="str">
        <x:f>IF(H1857="","",I1857-H1857)</x:f>
      </x:c>
      <x:c r="K1857" s="11" t="str">
        <x:f>IF(H1857&gt;0,I1857/H1857,"")</x:f>
      </x:c>
      <x:c r="L1857" s="12" t="n">
        <x:v>0</x:v>
      </x:c>
      <x:c r="M1857" s="12" t="n">
        <x:v>0</x:v>
      </x:c>
      <x:c r="N1857" s="12" t="n">
        <x:f>M1857-L1857</x:f>
        <x:v>0</x:v>
      </x:c>
      <x:c r="O1857" s="3" t="str">
        <x:v>Anexo IX</x:v>
      </x:c>
    </x:row>
    <x:row r="1858" ht="34" customHeight="1">
      <x:c r="A1858" s="3" t="str">
        <x:v>Agosto</x:v>
      </x:c>
      <x:c r="B1858" s="3" t="str">
        <x:v>O&amp;M</x:v>
      </x:c>
      <x:c r="C1858" s="3" t="str">
        <x:v>PRODUÇÃO</x:v>
      </x:c>
      <x:c r="D1858" s="3" t="str">
        <x:v>5033000329</x:v>
      </x:c>
      <x:c r="E1858" s="9" t="str">
        <x:v>INST ESTR CP SENSOR FALTA POSTE LV</x:v>
      </x:c>
      <x:c r="F1858" s="3" t="str">
        <x:v>CONJUNTO</x:v>
      </x:c>
      <x:c r="G1858" s="10" t="n">
        <x:v>0</x:v>
      </x:c>
      <x:c r="H1858" s="10" t="str">
        <x:f>IF(G1858="","",G1858/12)</x:f>
      </x:c>
      <x:c r="I1858" s="10" t="n">
        <x:v>0</x:v>
      </x:c>
      <x:c r="J1858" s="10" t="str">
        <x:f>IF(H1858="","",I1858-H1858)</x:f>
      </x:c>
      <x:c r="K1858" s="11" t="str">
        <x:f>IF(H1858&gt;0,I1858/H1858,"")</x:f>
      </x:c>
      <x:c r="L1858" s="12" t="n">
        <x:v>0</x:v>
      </x:c>
      <x:c r="M1858" s="12" t="n">
        <x:v>0</x:v>
      </x:c>
      <x:c r="N1858" s="12" t="n">
        <x:f>M1858-L1858</x:f>
        <x:v>0</x:v>
      </x:c>
      <x:c r="O1858" s="3" t="str">
        <x:v>Anexo IX</x:v>
      </x:c>
    </x:row>
    <x:row r="1859" ht="34" customHeight="1">
      <x:c r="A1859" s="3" t="str">
        <x:v>Agosto</x:v>
      </x:c>
      <x:c r="B1859" s="3" t="str">
        <x:v>O&amp;M</x:v>
      </x:c>
      <x:c r="C1859" s="3" t="str">
        <x:v>PRODUÇÃO</x:v>
      </x:c>
      <x:c r="D1859" s="3" t="str">
        <x:v>5033000330</x:v>
      </x:c>
      <x:c r="E1859" s="9" t="str">
        <x:v>RET ESTR CP SENSOR FALTA POSTE LV</x:v>
      </x:c>
      <x:c r="F1859" s="3" t="str">
        <x:v>CONJUNTO</x:v>
      </x:c>
      <x:c r="G1859" s="10" t="n">
        <x:v>0</x:v>
      </x:c>
      <x:c r="H1859" s="10" t="str">
        <x:f>IF(G1859="","",G1859/12)</x:f>
      </x:c>
      <x:c r="I1859" s="10" t="n">
        <x:v>0</x:v>
      </x:c>
      <x:c r="J1859" s="10" t="str">
        <x:f>IF(H1859="","",I1859-H1859)</x:f>
      </x:c>
      <x:c r="K1859" s="11" t="str">
        <x:f>IF(H1859&gt;0,I1859/H1859,"")</x:f>
      </x:c>
      <x:c r="L1859" s="12" t="n">
        <x:v>0</x:v>
      </x:c>
      <x:c r="M1859" s="12" t="n">
        <x:v>0</x:v>
      </x:c>
      <x:c r="N1859" s="12" t="n">
        <x:f>M1859-L1859</x:f>
        <x:v>0</x:v>
      </x:c>
      <x:c r="O1859" s="3" t="str">
        <x:v>Anexo IX</x:v>
      </x:c>
    </x:row>
    <x:row r="1860" ht="34" customHeight="1">
      <x:c r="A1860" s="3" t="str">
        <x:v>Agosto</x:v>
      </x:c>
      <x:c r="B1860" s="3" t="str">
        <x:v>O&amp;M</x:v>
      </x:c>
      <x:c r="C1860" s="3" t="str">
        <x:v>PRODUÇÃO</x:v>
      </x:c>
      <x:c r="D1860" s="3" t="str">
        <x:v>5033000323</x:v>
      </x:c>
      <x:c r="E1860" s="9" t="str">
        <x:v>INST RELIGADOR 1F POSTE LV</x:v>
      </x:c>
      <x:c r="F1860" s="3" t="str">
        <x:v>UNIDADE</x:v>
      </x:c>
      <x:c r="G1860" s="10" t="n">
        <x:v>0</x:v>
      </x:c>
      <x:c r="H1860" s="10" t="str">
        <x:f>IF(G1860="","",G1860/12)</x:f>
      </x:c>
      <x:c r="I1860" s="10" t="n">
        <x:v>0</x:v>
      </x:c>
      <x:c r="J1860" s="10" t="str">
        <x:f>IF(H1860="","",I1860-H1860)</x:f>
      </x:c>
      <x:c r="K1860" s="11" t="str">
        <x:f>IF(H1860&gt;0,I1860/H1860,"")</x:f>
      </x:c>
      <x:c r="L1860" s="12" t="n">
        <x:v>0</x:v>
      </x:c>
      <x:c r="M1860" s="12" t="n">
        <x:v>0</x:v>
      </x:c>
      <x:c r="N1860" s="12" t="n">
        <x:f>M1860-L1860</x:f>
        <x:v>0</x:v>
      </x:c>
      <x:c r="O1860" s="3" t="str">
        <x:v>Anexo IX</x:v>
      </x:c>
    </x:row>
    <x:row r="1861" ht="34" customHeight="1">
      <x:c r="A1861" s="3" t="str">
        <x:v>Agosto</x:v>
      </x:c>
      <x:c r="B1861" s="3" t="str">
        <x:v>O&amp;M</x:v>
      </x:c>
      <x:c r="C1861" s="3" t="str">
        <x:v>PRODUÇÃO</x:v>
      </x:c>
      <x:c r="D1861" s="3" t="str">
        <x:v>5033000324</x:v>
      </x:c>
      <x:c r="E1861" s="9" t="str">
        <x:v>RET RELIGADOR 1F POSTE LV</x:v>
      </x:c>
      <x:c r="F1861" s="3" t="str">
        <x:v>UNIDADE</x:v>
      </x:c>
      <x:c r="G1861" s="10" t="n">
        <x:v>0</x:v>
      </x:c>
      <x:c r="H1861" s="10" t="str">
        <x:f>IF(G1861="","",G1861/12)</x:f>
      </x:c>
      <x:c r="I1861" s="10" t="n">
        <x:v>0</x:v>
      </x:c>
      <x:c r="J1861" s="10" t="str">
        <x:f>IF(H1861="","",I1861-H1861)</x:f>
      </x:c>
      <x:c r="K1861" s="11" t="str">
        <x:f>IF(H1861&gt;0,I1861/H1861,"")</x:f>
      </x:c>
      <x:c r="L1861" s="12" t="n">
        <x:v>0</x:v>
      </x:c>
      <x:c r="M1861" s="12" t="n">
        <x:v>0</x:v>
      </x:c>
      <x:c r="N1861" s="12" t="n">
        <x:f>M1861-L1861</x:f>
        <x:v>0</x:v>
      </x:c>
      <x:c r="O1861" s="3" t="str">
        <x:v>Anexo IX</x:v>
      </x:c>
    </x:row>
    <x:row r="1862" ht="34" customHeight="1">
      <x:c r="A1862" s="3" t="str">
        <x:v>Agosto</x:v>
      </x:c>
      <x:c r="B1862" s="3" t="str">
        <x:v>O&amp;M</x:v>
      </x:c>
      <x:c r="C1862" s="3" t="str">
        <x:v>PRODUÇÃO</x:v>
      </x:c>
      <x:c r="D1862" s="3" t="str">
        <x:v>5033000325</x:v>
      </x:c>
      <x:c r="E1862" s="9" t="str">
        <x:v>INST ESTR CP RELIGADOR 1F POSTE LV</x:v>
      </x:c>
      <x:c r="F1862" s="3" t="str">
        <x:v>CONJUNTO</x:v>
      </x:c>
      <x:c r="G1862" s="10" t="n">
        <x:v>0</x:v>
      </x:c>
      <x:c r="H1862" s="10" t="str">
        <x:f>IF(G1862="","",G1862/12)</x:f>
      </x:c>
      <x:c r="I1862" s="10" t="n">
        <x:v>0</x:v>
      </x:c>
      <x:c r="J1862" s="10" t="str">
        <x:f>IF(H1862="","",I1862-H1862)</x:f>
      </x:c>
      <x:c r="K1862" s="11" t="str">
        <x:f>IF(H1862&gt;0,I1862/H1862,"")</x:f>
      </x:c>
      <x:c r="L1862" s="12" t="n">
        <x:v>0</x:v>
      </x:c>
      <x:c r="M1862" s="12" t="n">
        <x:v>0</x:v>
      </x:c>
      <x:c r="N1862" s="12" t="n">
        <x:f>M1862-L1862</x:f>
        <x:v>0</x:v>
      </x:c>
      <x:c r="O1862" s="3" t="str">
        <x:v>Anexo IX</x:v>
      </x:c>
    </x:row>
    <x:row r="1863" ht="34" customHeight="1">
      <x:c r="A1863" s="3" t="str">
        <x:v>Agosto</x:v>
      </x:c>
      <x:c r="B1863" s="3" t="str">
        <x:v>O&amp;M</x:v>
      </x:c>
      <x:c r="C1863" s="3" t="str">
        <x:v>PRODUÇÃO</x:v>
      </x:c>
      <x:c r="D1863" s="3" t="str">
        <x:v>5033000326</x:v>
      </x:c>
      <x:c r="E1863" s="9" t="str">
        <x:v>RET ESTR CP RELIGADOR 1F POSTE LV</x:v>
      </x:c>
      <x:c r="F1863" s="3" t="str">
        <x:v>CONJUNTO</x:v>
      </x:c>
      <x:c r="G1863" s="10" t="n">
        <x:v>0</x:v>
      </x:c>
      <x:c r="H1863" s="10" t="str">
        <x:f>IF(G1863="","",G1863/12)</x:f>
      </x:c>
      <x:c r="I1863" s="10" t="n">
        <x:v>0</x:v>
      </x:c>
      <x:c r="J1863" s="10" t="str">
        <x:f>IF(H1863="","",I1863-H1863)</x:f>
      </x:c>
      <x:c r="K1863" s="11" t="str">
        <x:f>IF(H1863&gt;0,I1863/H1863,"")</x:f>
      </x:c>
      <x:c r="L1863" s="12" t="n">
        <x:v>0</x:v>
      </x:c>
      <x:c r="M1863" s="12" t="n">
        <x:v>0</x:v>
      </x:c>
      <x:c r="N1863" s="12" t="n">
        <x:f>M1863-L1863</x:f>
        <x:v>0</x:v>
      </x:c>
      <x:c r="O1863" s="3" t="str">
        <x:v>Anexo IX</x:v>
      </x:c>
    </x:row>
    <x:row r="1864" ht="34" customHeight="1">
      <x:c r="A1864" s="3" t="str">
        <x:v>Agosto</x:v>
      </x:c>
      <x:c r="B1864" s="3" t="str">
        <x:v>O&amp;M</x:v>
      </x:c>
      <x:c r="C1864" s="3" t="str">
        <x:v>PRODUÇÃO</x:v>
      </x:c>
      <x:c r="D1864" s="3" t="str">
        <x:v>5033000320</x:v>
      </x:c>
      <x:c r="E1864" s="9" t="str">
        <x:v>RET ESTR CP RELIG DIST 1F BASE C 1F LV</x:v>
      </x:c>
      <x:c r="F1864" s="3" t="str">
        <x:v>CONJUNTO</x:v>
      </x:c>
      <x:c r="G1864" s="10" t="n">
        <x:v>0</x:v>
      </x:c>
      <x:c r="H1864" s="10" t="str">
        <x:f>IF(G1864="","",G1864/12)</x:f>
      </x:c>
      <x:c r="I1864" s="10" t="n">
        <x:v>0</x:v>
      </x:c>
      <x:c r="J1864" s="10" t="str">
        <x:f>IF(H1864="","",I1864-H1864)</x:f>
      </x:c>
      <x:c r="K1864" s="11" t="str">
        <x:f>IF(H1864&gt;0,I1864/H1864,"")</x:f>
      </x:c>
      <x:c r="L1864" s="12" t="n">
        <x:v>0</x:v>
      </x:c>
      <x:c r="M1864" s="12" t="n">
        <x:v>0</x:v>
      </x:c>
      <x:c r="N1864" s="12" t="n">
        <x:f>M1864-L1864</x:f>
        <x:v>0</x:v>
      </x:c>
      <x:c r="O1864" s="3" t="str">
        <x:v>Anexo IX</x:v>
      </x:c>
    </x:row>
    <x:row r="1865" ht="34" customHeight="1">
      <x:c r="A1865" s="3" t="str">
        <x:v>Agosto</x:v>
      </x:c>
      <x:c r="B1865" s="3" t="str">
        <x:v>O&amp;M</x:v>
      </x:c>
      <x:c r="C1865" s="3" t="str">
        <x:v>PRODUÇÃO</x:v>
      </x:c>
      <x:c r="D1865" s="3" t="str">
        <x:v>5033000333</x:v>
      </x:c>
      <x:c r="E1865" s="9" t="str">
        <x:v>INST ESTR CP RELIG DIST 1F BASE C 2F LV</x:v>
      </x:c>
      <x:c r="F1865" s="3" t="str">
        <x:v>CONJUNTO</x:v>
      </x:c>
      <x:c r="G1865" s="10" t="n">
        <x:v>0</x:v>
      </x:c>
      <x:c r="H1865" s="10" t="str">
        <x:f>IF(G1865="","",G1865/12)</x:f>
      </x:c>
      <x:c r="I1865" s="10" t="n">
        <x:v>0</x:v>
      </x:c>
      <x:c r="J1865" s="10" t="str">
        <x:f>IF(H1865="","",I1865-H1865)</x:f>
      </x:c>
      <x:c r="K1865" s="11" t="str">
        <x:f>IF(H1865&gt;0,I1865/H1865,"")</x:f>
      </x:c>
      <x:c r="L1865" s="12" t="n">
        <x:v>0</x:v>
      </x:c>
      <x:c r="M1865" s="12" t="n">
        <x:v>0</x:v>
      </x:c>
      <x:c r="N1865" s="12" t="n">
        <x:f>M1865-L1865</x:f>
        <x:v>0</x:v>
      </x:c>
      <x:c r="O1865" s="3" t="str">
        <x:v>Anexo IX</x:v>
      </x:c>
    </x:row>
    <x:row r="1866" ht="34" customHeight="1">
      <x:c r="A1866" s="3" t="str">
        <x:v>Agosto</x:v>
      </x:c>
      <x:c r="B1866" s="3" t="str">
        <x:v>O&amp;M</x:v>
      </x:c>
      <x:c r="C1866" s="3" t="str">
        <x:v>PRODUÇÃO</x:v>
      </x:c>
      <x:c r="D1866" s="3" t="str">
        <x:v>5033000332</x:v>
      </x:c>
      <x:c r="E1866" s="9" t="str">
        <x:v>RET ESTR CP RELIG DIST 1F BASE C 2F LV</x:v>
      </x:c>
      <x:c r="F1866" s="3" t="str">
        <x:v>CONJUNTO</x:v>
      </x:c>
      <x:c r="G1866" s="10" t="n">
        <x:v>0</x:v>
      </x:c>
      <x:c r="H1866" s="10" t="str">
        <x:f>IF(G1866="","",G1866/12)</x:f>
      </x:c>
      <x:c r="I1866" s="10" t="n">
        <x:v>0</x:v>
      </x:c>
      <x:c r="J1866" s="10" t="str">
        <x:f>IF(H1866="","",I1866-H1866)</x:f>
      </x:c>
      <x:c r="K1866" s="11" t="str">
        <x:f>IF(H1866&gt;0,I1866/H1866,"")</x:f>
      </x:c>
      <x:c r="L1866" s="12" t="n">
        <x:v>0</x:v>
      </x:c>
      <x:c r="M1866" s="12" t="n">
        <x:v>0</x:v>
      </x:c>
      <x:c r="N1866" s="12" t="n">
        <x:f>M1866-L1866</x:f>
        <x:v>0</x:v>
      </x:c>
      <x:c r="O1866" s="3" t="str">
        <x:v>Anexo IX</x:v>
      </x:c>
    </x:row>
    <x:row r="1867" ht="34" customHeight="1">
      <x:c r="A1867" s="3" t="str">
        <x:v>Agosto</x:v>
      </x:c>
      <x:c r="B1867" s="3" t="str">
        <x:v>O&amp;M</x:v>
      </x:c>
      <x:c r="C1867" s="3" t="str">
        <x:v>PRODUÇÃO</x:v>
      </x:c>
      <x:c r="D1867" s="3" t="str">
        <x:v>5031200332</x:v>
      </x:c>
      <x:c r="E1867" s="9" t="str">
        <x:v>INST ESTR PRI 3F ANC/AMA CRUZ DP HT LV</x:v>
      </x:c>
      <x:c r="F1867" s="3" t="str">
        <x:v>UNIDADE</x:v>
      </x:c>
      <x:c r="G1867" s="10" t="n">
        <x:v>0</x:v>
      </x:c>
      <x:c r="H1867" s="10" t="str">
        <x:f>IF(G1867="","",G1867/12)</x:f>
      </x:c>
      <x:c r="I1867" s="10" t="n">
        <x:v>0</x:v>
      </x:c>
      <x:c r="J1867" s="10" t="str">
        <x:f>IF(H1867="","",I1867-H1867)</x:f>
      </x:c>
      <x:c r="K1867" s="11" t="str">
        <x:f>IF(H1867&gt;0,I1867/H1867,"")</x:f>
      </x:c>
      <x:c r="L1867" s="12" t="n">
        <x:v>0</x:v>
      </x:c>
      <x:c r="M1867" s="12" t="n">
        <x:v>0</x:v>
      </x:c>
      <x:c r="N1867" s="12" t="n">
        <x:f>M1867-L1867</x:f>
        <x:v>0</x:v>
      </x:c>
      <x:c r="O1867" s="3" t="str">
        <x:v>Anexo IX</x:v>
      </x:c>
    </x:row>
    <x:row r="1868" ht="34" customHeight="1">
      <x:c r="A1868" s="3" t="str">
        <x:v>Agosto</x:v>
      </x:c>
      <x:c r="B1868" s="3" t="str">
        <x:v>O&amp;M</x:v>
      </x:c>
      <x:c r="C1868" s="3" t="str">
        <x:v>PRODUÇÃO</x:v>
      </x:c>
      <x:c r="D1868" s="3" t="str">
        <x:v>5031200349</x:v>
      </x:c>
      <x:c r="E1868" s="9" t="str">
        <x:v>INST ESTR PRI RDC ANCORAGEM SIMPLES LV</x:v>
      </x:c>
      <x:c r="F1868" s="3" t="str">
        <x:v>CONJUNTO</x:v>
      </x:c>
      <x:c r="G1868" s="10" t="n">
        <x:v>0</x:v>
      </x:c>
      <x:c r="H1868" s="10" t="str">
        <x:f>IF(G1868="","",G1868/12)</x:f>
      </x:c>
      <x:c r="I1868" s="10" t="n">
        <x:v>1</x:v>
      </x:c>
      <x:c r="J1868" s="10" t="str">
        <x:f>IF(H1868="","",I1868-H1868)</x:f>
      </x:c>
      <x:c r="K1868" s="11" t="str">
        <x:f>IF(H1868&gt;0,I1868/H1868,"")</x:f>
      </x:c>
      <x:c r="L1868" s="12" t="n">
        <x:v>0</x:v>
      </x:c>
      <x:c r="M1868" s="12" t="n">
        <x:v>651.87</x:v>
      </x:c>
      <x:c r="N1868" s="12" t="n">
        <x:f>M1868-L1868</x:f>
        <x:v>651.87</x:v>
      </x:c>
      <x:c r="O1868" s="3" t="str">
        <x:v>Anexo IX</x:v>
      </x:c>
    </x:row>
    <x:row r="1869" ht="34" customHeight="1">
      <x:c r="A1869" s="3" t="str">
        <x:v>Agosto</x:v>
      </x:c>
      <x:c r="B1869" s="3" t="str">
        <x:v>O&amp;M</x:v>
      </x:c>
      <x:c r="C1869" s="3" t="str">
        <x:v>PRODUÇÃO</x:v>
      </x:c>
      <x:c r="D1869" s="3" t="str">
        <x:v>5032000236</x:v>
      </x:c>
      <x:c r="E1869" s="9" t="str">
        <x:v>TENSIONAR COND NU ALUMINIO/COBRE LV</x:v>
      </x:c>
      <x:c r="F1869" s="3" t="str">
        <x:v>UNIDADE</x:v>
      </x:c>
      <x:c r="G1869" s="10" t="n">
        <x:v>0</x:v>
      </x:c>
      <x:c r="H1869" s="10" t="str">
        <x:f>IF(G1869="","",G1869/12)</x:f>
      </x:c>
      <x:c r="I1869" s="10" t="n">
        <x:v>21</x:v>
      </x:c>
      <x:c r="J1869" s="10" t="str">
        <x:f>IF(H1869="","",I1869-H1869)</x:f>
      </x:c>
      <x:c r="K1869" s="11" t="str">
        <x:f>IF(H1869&gt;0,I1869/H1869,"")</x:f>
      </x:c>
      <x:c r="L1869" s="12" t="n">
        <x:v>0</x:v>
      </x:c>
      <x:c r="M1869" s="12" t="n">
        <x:v>7011.69</x:v>
      </x:c>
      <x:c r="N1869" s="12" t="n">
        <x:f>M1869-L1869</x:f>
        <x:v>7011.69</x:v>
      </x:c>
      <x:c r="O1869" s="3" t="str">
        <x:v>Anexo IX</x:v>
      </x:c>
    </x:row>
    <x:row r="1870" ht="34" customHeight="1">
      <x:c r="A1870" s="3" t="str">
        <x:v>Agosto</x:v>
      </x:c>
      <x:c r="B1870" s="3" t="str">
        <x:v>O&amp;M</x:v>
      </x:c>
      <x:c r="C1870" s="3" t="str">
        <x:v>PRODUÇÃO</x:v>
      </x:c>
      <x:c r="D1870" s="3" t="str">
        <x:v>5026000012</x:v>
      </x:c>
      <x:c r="E1870" s="9" t="str">
        <x:v>ELIMINAR RAMA TREPADEIRA TRP PO LM</x:v>
      </x:c>
      <x:c r="F1870" s="3" t="str">
        <x:v>UNIDADE</x:v>
      </x:c>
      <x:c r="G1870" s="10" t="n">
        <x:v>0</x:v>
      </x:c>
      <x:c r="H1870" s="10" t="str">
        <x:f>IF(G1870="","",G1870/12)</x:f>
      </x:c>
      <x:c r="I1870" s="10" t="n">
        <x:v>0</x:v>
      </x:c>
      <x:c r="J1870" s="10" t="str">
        <x:f>IF(H1870="","",I1870-H1870)</x:f>
      </x:c>
      <x:c r="K1870" s="11" t="str">
        <x:f>IF(H1870&gt;0,I1870/H1870,"")</x:f>
      </x:c>
      <x:c r="L1870" s="12" t="n">
        <x:v>0</x:v>
      </x:c>
      <x:c r="M1870" s="12" t="n">
        <x:v>0</x:v>
      </x:c>
      <x:c r="N1870" s="12" t="n">
        <x:f>M1870-L1870</x:f>
        <x:v>0</x:v>
      </x:c>
      <x:c r="O1870" s="3" t="str">
        <x:v>Anexo IX</x:v>
      </x:c>
    </x:row>
    <x:row r="1871" ht="34" customHeight="1">
      <x:c r="A1871" s="3" t="str">
        <x:v>Agosto</x:v>
      </x:c>
      <x:c r="B1871" s="3" t="str">
        <x:v>O&amp;M</x:v>
      </x:c>
      <x:c r="C1871" s="3" t="str">
        <x:v>PRODUÇÃO</x:v>
      </x:c>
      <x:c r="D1871" s="3" t="str">
        <x:v>5026000009</x:v>
      </x:c>
      <x:c r="E1871" s="9" t="str">
        <x:v>ELIMINAR ARV GRANDE PORTE 2GS PO LM</x:v>
      </x:c>
      <x:c r="F1871" s="3" t="str">
        <x:v>UNIDADE</x:v>
      </x:c>
      <x:c r="G1871" s="10" t="n">
        <x:v>0</x:v>
      </x:c>
      <x:c r="H1871" s="10" t="str">
        <x:f>IF(G1871="","",G1871/12)</x:f>
      </x:c>
      <x:c r="I1871" s="10" t="n">
        <x:v>0</x:v>
      </x:c>
      <x:c r="J1871" s="10" t="str">
        <x:f>IF(H1871="","",I1871-H1871)</x:f>
      </x:c>
      <x:c r="K1871" s="11" t="str">
        <x:f>IF(H1871&gt;0,I1871/H1871,"")</x:f>
      </x:c>
      <x:c r="L1871" s="12" t="n">
        <x:v>0</x:v>
      </x:c>
      <x:c r="M1871" s="12" t="n">
        <x:v>0</x:v>
      </x:c>
      <x:c r="N1871" s="12" t="n">
        <x:f>M1871-L1871</x:f>
        <x:v>0</x:v>
      </x:c>
      <x:c r="O1871" s="3" t="str">
        <x:v>Anexo IX</x:v>
      </x:c>
    </x:row>
    <x:row r="1872" ht="34" customHeight="1">
      <x:c r="A1872" s="3" t="str">
        <x:v>Agosto</x:v>
      </x:c>
      <x:c r="B1872" s="3" t="str">
        <x:v>O&amp;M</x:v>
      </x:c>
      <x:c r="C1872" s="3" t="str">
        <x:v>PRODUÇÃO</x:v>
      </x:c>
      <x:c r="D1872" s="3" t="str">
        <x:v>5026000010</x:v>
      </x:c>
      <x:c r="E1872" s="9" t="str">
        <x:v>ELIMINAR ARV MEDIO PORTE 2MS PO LM</x:v>
      </x:c>
      <x:c r="F1872" s="3" t="str">
        <x:v>UNIDADE</x:v>
      </x:c>
      <x:c r="G1872" s="10" t="n">
        <x:v>0</x:v>
      </x:c>
      <x:c r="H1872" s="10" t="str">
        <x:f>IF(G1872="","",G1872/12)</x:f>
      </x:c>
      <x:c r="I1872" s="10" t="n">
        <x:v>13</x:v>
      </x:c>
      <x:c r="J1872" s="10" t="str">
        <x:f>IF(H1872="","",I1872-H1872)</x:f>
      </x:c>
      <x:c r="K1872" s="11" t="str">
        <x:f>IF(H1872&gt;0,I1872/H1872,"")</x:f>
      </x:c>
      <x:c r="L1872" s="12" t="n">
        <x:v>0</x:v>
      </x:c>
      <x:c r="M1872" s="12" t="n">
        <x:v>1905.67</x:v>
      </x:c>
      <x:c r="N1872" s="12" t="n">
        <x:f>M1872-L1872</x:f>
        <x:v>1905.67</x:v>
      </x:c>
      <x:c r="O1872" s="3" t="str">
        <x:v>Anexo IX</x:v>
      </x:c>
    </x:row>
    <x:row r="1873" ht="34" customHeight="1">
      <x:c r="A1873" s="3" t="str">
        <x:v>Agosto</x:v>
      </x:c>
      <x:c r="B1873" s="3" t="str">
        <x:v>O&amp;M</x:v>
      </x:c>
      <x:c r="C1873" s="3" t="str">
        <x:v>PRODUÇÃO</x:v>
      </x:c>
      <x:c r="D1873" s="3" t="str">
        <x:v>5026000011</x:v>
      </x:c>
      <x:c r="E1873" s="9" t="str">
        <x:v>ELIMINAR ARV PEQUENO PORTE 2PS PO LM</x:v>
      </x:c>
      <x:c r="F1873" s="3" t="str">
        <x:v>UNIDADE</x:v>
      </x:c>
      <x:c r="G1873" s="10" t="n">
        <x:v>0</x:v>
      </x:c>
      <x:c r="H1873" s="10" t="str">
        <x:f>IF(G1873="","",G1873/12)</x:f>
      </x:c>
      <x:c r="I1873" s="10" t="n">
        <x:v>0</x:v>
      </x:c>
      <x:c r="J1873" s="10" t="str">
        <x:f>IF(H1873="","",I1873-H1873)</x:f>
      </x:c>
      <x:c r="K1873" s="11" t="str">
        <x:f>IF(H1873&gt;0,I1873/H1873,"")</x:f>
      </x:c>
      <x:c r="L1873" s="12" t="n">
        <x:v>0</x:v>
      </x:c>
      <x:c r="M1873" s="12" t="n">
        <x:v>0</x:v>
      </x:c>
      <x:c r="N1873" s="12" t="n">
        <x:f>M1873-L1873</x:f>
        <x:v>0</x:v>
      </x:c>
      <x:c r="O1873" s="3" t="str">
        <x:v>Anexo IX</x:v>
      </x:c>
    </x:row>
    <x:row r="1874" ht="34" customHeight="1">
      <x:c r="A1874" s="3" t="str">
        <x:v>Agosto</x:v>
      </x:c>
      <x:c r="B1874" s="3" t="str">
        <x:v>O&amp;M</x:v>
      </x:c>
      <x:c r="C1874" s="3" t="str">
        <x:v>PRODUÇÃO</x:v>
      </x:c>
      <x:c r="D1874" s="3" t="str">
        <x:v>5026000016</x:v>
      </x:c>
      <x:c r="E1874" s="9" t="str">
        <x:v>PODA ARV GRANDE PT &gt;=12M LAT 2GL PO LM</x:v>
      </x:c>
      <x:c r="F1874" s="3" t="str">
        <x:v>UNIDADE</x:v>
      </x:c>
      <x:c r="G1874" s="10" t="n">
        <x:v>0</x:v>
      </x:c>
      <x:c r="H1874" s="10" t="str">
        <x:f>IF(G1874="","",G1874/12)</x:f>
      </x:c>
      <x:c r="I1874" s="10" t="n">
        <x:v>2</x:v>
      </x:c>
      <x:c r="J1874" s="10" t="str">
        <x:f>IF(H1874="","",I1874-H1874)</x:f>
      </x:c>
      <x:c r="K1874" s="11" t="str">
        <x:f>IF(H1874&gt;0,I1874/H1874,"")</x:f>
      </x:c>
      <x:c r="L1874" s="12" t="n">
        <x:v>0</x:v>
      </x:c>
      <x:c r="M1874" s="12" t="n">
        <x:v>488.62</x:v>
      </x:c>
      <x:c r="N1874" s="12" t="n">
        <x:f>M1874-L1874</x:f>
        <x:v>488.62</x:v>
      </x:c>
      <x:c r="O1874" s="3" t="str">
        <x:v>Anexo IX</x:v>
      </x:c>
    </x:row>
    <x:row r="1875" ht="34" customHeight="1">
      <x:c r="A1875" s="3" t="str">
        <x:v>Agosto</x:v>
      </x:c>
      <x:c r="B1875" s="3" t="str">
        <x:v>O&amp;M</x:v>
      </x:c>
      <x:c r="C1875" s="3" t="str">
        <x:v>PRODUÇÃO</x:v>
      </x:c>
      <x:c r="D1875" s="3" t="str">
        <x:v>5026000017</x:v>
      </x:c>
      <x:c r="E1875" s="9" t="str">
        <x:v>PODA ARV MEDIO PT &gt;6&lt;12M ELEV 2ME PO LM</x:v>
      </x:c>
      <x:c r="F1875" s="3" t="str">
        <x:v>UNIDADE</x:v>
      </x:c>
      <x:c r="G1875" s="10" t="n">
        <x:v>0</x:v>
      </x:c>
      <x:c r="H1875" s="10" t="str">
        <x:f>IF(G1875="","",G1875/12)</x:f>
      </x:c>
      <x:c r="I1875" s="10" t="n">
        <x:v>0</x:v>
      </x:c>
      <x:c r="J1875" s="10" t="str">
        <x:f>IF(H1875="","",I1875-H1875)</x:f>
      </x:c>
      <x:c r="K1875" s="11" t="str">
        <x:f>IF(H1875&gt;0,I1875/H1875,"")</x:f>
      </x:c>
      <x:c r="L1875" s="12" t="n">
        <x:v>0</x:v>
      </x:c>
      <x:c r="M1875" s="12" t="n">
        <x:v>0</x:v>
      </x:c>
      <x:c r="N1875" s="12" t="n">
        <x:f>M1875-L1875</x:f>
        <x:v>0</x:v>
      </x:c>
      <x:c r="O1875" s="3" t="str">
        <x:v>Anexo IX</x:v>
      </x:c>
    </x:row>
    <x:row r="1876" ht="34" customHeight="1">
      <x:c r="A1876" s="3" t="str">
        <x:v>Agosto</x:v>
      </x:c>
      <x:c r="B1876" s="3" t="str">
        <x:v>O&amp;M</x:v>
      </x:c>
      <x:c r="C1876" s="3" t="str">
        <x:v>PRODUÇÃO</x:v>
      </x:c>
      <x:c r="D1876" s="3" t="str">
        <x:v>5026000018</x:v>
      </x:c>
      <x:c r="E1876" s="9" t="str">
        <x:v>PODA ARV MEDIO PT &gt;6&lt;12M LATER 2ML PO LM</x:v>
      </x:c>
      <x:c r="F1876" s="3" t="str">
        <x:v>UNIDADE</x:v>
      </x:c>
      <x:c r="G1876" s="10" t="n">
        <x:v>0</x:v>
      </x:c>
      <x:c r="H1876" s="10" t="str">
        <x:f>IF(G1876="","",G1876/12)</x:f>
      </x:c>
      <x:c r="I1876" s="10" t="n">
        <x:v>58</x:v>
      </x:c>
      <x:c r="J1876" s="10" t="str">
        <x:f>IF(H1876="","",I1876-H1876)</x:f>
      </x:c>
      <x:c r="K1876" s="11" t="str">
        <x:f>IF(H1876&gt;0,I1876/H1876,"")</x:f>
      </x:c>
      <x:c r="L1876" s="12" t="n">
        <x:v>0</x:v>
      </x:c>
      <x:c r="M1876" s="12" t="n">
        <x:v>11336.1</x:v>
      </x:c>
      <x:c r="N1876" s="12" t="n">
        <x:f>M1876-L1876</x:f>
        <x:v>11336.1</x:v>
      </x:c>
      <x:c r="O1876" s="3" t="str">
        <x:v>Anexo IX</x:v>
      </x:c>
    </x:row>
    <x:row r="1877" ht="34" customHeight="1">
      <x:c r="A1877" s="3" t="str">
        <x:v>Agosto</x:v>
      </x:c>
      <x:c r="B1877" s="3" t="str">
        <x:v>O&amp;M</x:v>
      </x:c>
      <x:c r="C1877" s="3" t="str">
        <x:v>PRODUÇÃO</x:v>
      </x:c>
      <x:c r="D1877" s="3" t="str">
        <x:v>5026000019</x:v>
      </x:c>
      <x:c r="E1877" s="9" t="str">
        <x:v>PODA ARV MEDIO PT&gt;6&lt;12M REBAIX 2MR PO LM</x:v>
      </x:c>
      <x:c r="F1877" s="3" t="str">
        <x:v>UNIDADE</x:v>
      </x:c>
      <x:c r="G1877" s="10" t="n">
        <x:v>0</x:v>
      </x:c>
      <x:c r="H1877" s="10" t="str">
        <x:f>IF(G1877="","",G1877/12)</x:f>
      </x:c>
      <x:c r="I1877" s="10" t="n">
        <x:v>21</x:v>
      </x:c>
      <x:c r="J1877" s="10" t="str">
        <x:f>IF(H1877="","",I1877-H1877)</x:f>
      </x:c>
      <x:c r="K1877" s="11" t="str">
        <x:f>IF(H1877&gt;0,I1877/H1877,"")</x:f>
      </x:c>
      <x:c r="L1877" s="12" t="n">
        <x:v>0</x:v>
      </x:c>
      <x:c r="M1877" s="12" t="n">
        <x:v>4412.31</x:v>
      </x:c>
      <x:c r="N1877" s="12" t="n">
        <x:f>M1877-L1877</x:f>
        <x:v>4412.31</x:v>
      </x:c>
      <x:c r="O1877" s="3" t="str">
        <x:v>Anexo IX</x:v>
      </x:c>
    </x:row>
    <x:row r="1878" ht="34" customHeight="1">
      <x:c r="A1878" s="3" t="str">
        <x:v>Agosto</x:v>
      </x:c>
      <x:c r="B1878" s="3" t="str">
        <x:v>O&amp;M</x:v>
      </x:c>
      <x:c r="C1878" s="3" t="str">
        <x:v>PRODUÇÃO</x:v>
      </x:c>
      <x:c r="D1878" s="3" t="str">
        <x:v>5026000021</x:v>
      </x:c>
      <x:c r="E1878" s="9" t="str">
        <x:v>PODA ARV PEQ PT &lt;=6M LATER 2PL PO LM</x:v>
      </x:c>
      <x:c r="F1878" s="3" t="str">
        <x:v>UNIDADE</x:v>
      </x:c>
      <x:c r="G1878" s="10" t="n">
        <x:v>0</x:v>
      </x:c>
      <x:c r="H1878" s="10" t="str">
        <x:f>IF(G1878="","",G1878/12)</x:f>
      </x:c>
      <x:c r="I1878" s="10" t="n">
        <x:v>96</x:v>
      </x:c>
      <x:c r="J1878" s="10" t="str">
        <x:f>IF(H1878="","",I1878-H1878)</x:f>
      </x:c>
      <x:c r="K1878" s="11" t="str">
        <x:f>IF(H1878&gt;0,I1878/H1878,"")</x:f>
      </x:c>
      <x:c r="L1878" s="12" t="n">
        <x:v>0</x:v>
      </x:c>
      <x:c r="M1878" s="12" t="n">
        <x:v>11726.4</x:v>
      </x:c>
      <x:c r="N1878" s="12" t="n">
        <x:f>M1878-L1878</x:f>
        <x:v>11726.4</x:v>
      </x:c>
      <x:c r="O1878" s="3" t="str">
        <x:v>Anexo IX</x:v>
      </x:c>
    </x:row>
    <x:row r="1879" ht="34" customHeight="1">
      <x:c r="A1879" s="3" t="str">
        <x:v>Agosto</x:v>
      </x:c>
      <x:c r="B1879" s="3" t="str">
        <x:v>O&amp;M</x:v>
      </x:c>
      <x:c r="C1879" s="3" t="str">
        <x:v>PRODUÇÃO</x:v>
      </x:c>
      <x:c r="D1879" s="3" t="str">
        <x:v>5026000022</x:v>
      </x:c>
      <x:c r="E1879" s="9" t="str">
        <x:v>PODA ARV PEQ PT &lt;=6M REBAIX 2PR PO LM</x:v>
      </x:c>
      <x:c r="F1879" s="3" t="str">
        <x:v>UNIDADE</x:v>
      </x:c>
      <x:c r="G1879" s="10" t="n">
        <x:v>0</x:v>
      </x:c>
      <x:c r="H1879" s="10" t="str">
        <x:f>IF(G1879="","",G1879/12)</x:f>
      </x:c>
      <x:c r="I1879" s="10" t="n">
        <x:v>60</x:v>
      </x:c>
      <x:c r="J1879" s="10" t="str">
        <x:f>IF(H1879="","",I1879-H1879)</x:f>
      </x:c>
      <x:c r="K1879" s="11" t="str">
        <x:f>IF(H1879&gt;0,I1879/H1879,"")</x:f>
      </x:c>
      <x:c r="L1879" s="12" t="n">
        <x:v>0</x:v>
      </x:c>
      <x:c r="M1879" s="12" t="n">
        <x:v>9674.4</x:v>
      </x:c>
      <x:c r="N1879" s="12" t="n">
        <x:f>M1879-L1879</x:f>
        <x:v>9674.4</x:v>
      </x:c>
      <x:c r="O1879" s="3" t="str">
        <x:v>Anexo IX</x:v>
      </x:c>
    </x:row>
    <x:row r="1880" ht="34" customHeight="1">
      <x:c r="A1880" s="3" t="str">
        <x:v>Agosto</x:v>
      </x:c>
      <x:c r="B1880" s="3" t="str">
        <x:v>O&amp;M</x:v>
      </x:c>
      <x:c r="C1880" s="3" t="str">
        <x:v>PRODUÇÃO</x:v>
      </x:c>
      <x:c r="D1880" s="3" t="str">
        <x:v>5026000039</x:v>
      </x:c>
      <x:c r="E1880" s="9" t="str">
        <x:v>PODA ARV&gt;6&lt;12M REDE BT CENTRAL 2MC PO LM</x:v>
      </x:c>
      <x:c r="F1880" s="3" t="str">
        <x:v>UNIDADE</x:v>
      </x:c>
      <x:c r="G1880" s="10" t="n">
        <x:v>0</x:v>
      </x:c>
      <x:c r="H1880" s="10" t="str">
        <x:f>IF(G1880="","",G1880/12)</x:f>
      </x:c>
      <x:c r="I1880" s="10" t="n">
        <x:v>10</x:v>
      </x:c>
      <x:c r="J1880" s="10" t="str">
        <x:f>IF(H1880="","",I1880-H1880)</x:f>
      </x:c>
      <x:c r="K1880" s="11" t="str">
        <x:f>IF(H1880&gt;0,I1880/H1880,"")</x:f>
      </x:c>
      <x:c r="L1880" s="12" t="n">
        <x:v>0</x:v>
      </x:c>
      <x:c r="M1880" s="12" t="n">
        <x:v>6303.2</x:v>
      </x:c>
      <x:c r="N1880" s="12" t="n">
        <x:f>M1880-L1880</x:f>
        <x:v>6303.2</x:v>
      </x:c>
      <x:c r="O1880" s="3" t="str">
        <x:v>Anexo IX</x:v>
      </x:c>
    </x:row>
    <x:row r="1881" ht="34" customHeight="1">
      <x:c r="A1881" s="3" t="str">
        <x:v>Agosto</x:v>
      </x:c>
      <x:c r="B1881" s="3" t="str">
        <x:v>O&amp;M</x:v>
      </x:c>
      <x:c r="C1881" s="3" t="str">
        <x:v>PRODUÇÃO</x:v>
      </x:c>
      <x:c r="D1881" s="3" t="str">
        <x:v>5026000037</x:v>
      </x:c>
      <x:c r="E1881" s="9" t="str">
        <x:v>PODA ARV &lt;6M REDE BT CENTRAL 2PC PO LM</x:v>
      </x:c>
      <x:c r="F1881" s="3" t="str">
        <x:v>UNIDADE</x:v>
      </x:c>
      <x:c r="G1881" s="10" t="n">
        <x:v>0</x:v>
      </x:c>
      <x:c r="H1881" s="10" t="str">
        <x:f>IF(G1881="","",G1881/12)</x:f>
      </x:c>
      <x:c r="I1881" s="10" t="n">
        <x:v>33</x:v>
      </x:c>
      <x:c r="J1881" s="10" t="str">
        <x:f>IF(H1881="","",I1881-H1881)</x:f>
      </x:c>
      <x:c r="K1881" s="11" t="str">
        <x:f>IF(H1881&gt;0,I1881/H1881,"")</x:f>
      </x:c>
      <x:c r="L1881" s="12" t="n">
        <x:v>0</x:v>
      </x:c>
      <x:c r="M1881" s="12" t="n">
        <x:v>8062.23</x:v>
      </x:c>
      <x:c r="N1881" s="12" t="n">
        <x:f>M1881-L1881</x:f>
        <x:v>8062.23</x:v>
      </x:c>
      <x:c r="O1881" s="3" t="str">
        <x:v>Anexo IX</x:v>
      </x:c>
    </x:row>
    <x:row r="1882" ht="34" customHeight="1">
      <x:c r="A1882" s="3" t="str">
        <x:v>Agosto</x:v>
      </x:c>
      <x:c r="B1882" s="3" t="str">
        <x:v>O&amp;M</x:v>
      </x:c>
      <x:c r="C1882" s="3" t="str">
        <x:v>PRODUÇÃO</x:v>
      </x:c>
      <x:c r="D1882" s="3" t="str">
        <x:v>5026000040</x:v>
      </x:c>
      <x:c r="E1882" s="9" t="str">
        <x:v>PODA GRAM&gt;6&lt;12M REDE MT REBAIX 3MR PO LM</x:v>
      </x:c>
      <x:c r="F1882" s="3" t="str">
        <x:v>METRO</x:v>
      </x:c>
      <x:c r="G1882" s="10" t="n">
        <x:v>0</x:v>
      </x:c>
      <x:c r="H1882" s="10" t="str">
        <x:f>IF(G1882="","",G1882/12)</x:f>
      </x:c>
      <x:c r="I1882" s="10" t="n">
        <x:v>1</x:v>
      </x:c>
      <x:c r="J1882" s="10" t="str">
        <x:f>IF(H1882="","",I1882-H1882)</x:f>
      </x:c>
      <x:c r="K1882" s="11" t="str">
        <x:f>IF(H1882&gt;0,I1882/H1882,"")</x:f>
      </x:c>
      <x:c r="L1882" s="12" t="n">
        <x:v>0</x:v>
      </x:c>
      <x:c r="M1882" s="12" t="n">
        <x:v>73.29</x:v>
      </x:c>
      <x:c r="N1882" s="12" t="n">
        <x:f>M1882-L1882</x:f>
        <x:v>73.29</x:v>
      </x:c>
      <x:c r="O1882" s="3" t="str">
        <x:v>Anexo IX</x:v>
      </x:c>
    </x:row>
    <x:row r="1883" ht="34" customHeight="1">
      <x:c r="A1883" s="3" t="str">
        <x:v>Agosto</x:v>
      </x:c>
      <x:c r="B1883" s="3" t="str">
        <x:v>O&amp;M</x:v>
      </x:c>
      <x:c r="C1883" s="3" t="str">
        <x:v>PRODUÇÃO</x:v>
      </x:c>
      <x:c r="D1883" s="3" t="str">
        <x:v>5026000034</x:v>
      </x:c>
      <x:c r="E1883" s="9" t="str">
        <x:v>PODA PALMEIRA&gt;6&lt;12M RED MT LAT 1ML PO LM</x:v>
      </x:c>
      <x:c r="F1883" s="3" t="str">
        <x:v>UNIDADE</x:v>
      </x:c>
      <x:c r="G1883" s="10" t="n">
        <x:v>0</x:v>
      </x:c>
      <x:c r="H1883" s="10" t="str">
        <x:f>IF(G1883="","",G1883/12)</x:f>
      </x:c>
      <x:c r="I1883" s="10" t="n">
        <x:v>4</x:v>
      </x:c>
      <x:c r="J1883" s="10" t="str">
        <x:f>IF(H1883="","",I1883-H1883)</x:f>
      </x:c>
      <x:c r="K1883" s="11" t="str">
        <x:f>IF(H1883&gt;0,I1883/H1883,"")</x:f>
      </x:c>
      <x:c r="L1883" s="12" t="n">
        <x:v>0</x:v>
      </x:c>
      <x:c r="M1883" s="12" t="n">
        <x:v>351.8</x:v>
      </x:c>
      <x:c r="N1883" s="12" t="n">
        <x:f>M1883-L1883</x:f>
        <x:v>351.8</x:v>
      </x:c>
      <x:c r="O1883" s="3" t="str">
        <x:v>Anexo IX</x:v>
      </x:c>
    </x:row>
    <x:row r="1884" ht="34" customHeight="1">
      <x:c r="A1884" s="3" t="str">
        <x:v>Agosto</x:v>
      </x:c>
      <x:c r="B1884" s="3" t="str">
        <x:v>O&amp;M</x:v>
      </x:c>
      <x:c r="C1884" s="3" t="str">
        <x:v>PRODUÇÃO</x:v>
      </x:c>
      <x:c r="D1884" s="3" t="str">
        <x:v>5026000028</x:v>
      </x:c>
      <x:c r="E1884" s="9" t="str">
        <x:v>PODA PALMEIRA&lt;6M REDE BT LATER 1PL PO LM</x:v>
      </x:c>
      <x:c r="F1884" s="3" t="str">
        <x:v>UNIDADE</x:v>
      </x:c>
      <x:c r="G1884" s="10" t="n">
        <x:v>0</x:v>
      </x:c>
      <x:c r="H1884" s="10" t="str">
        <x:f>IF(G1884="","",G1884/12)</x:f>
      </x:c>
      <x:c r="I1884" s="10" t="n">
        <x:v>23</x:v>
      </x:c>
      <x:c r="J1884" s="10" t="str">
        <x:f>IF(H1884="","",I1884-H1884)</x:f>
      </x:c>
      <x:c r="K1884" s="11" t="str">
        <x:f>IF(H1884&gt;0,I1884/H1884,"")</x:f>
      </x:c>
      <x:c r="L1884" s="12" t="n">
        <x:v>0</x:v>
      </x:c>
      <x:c r="M1884" s="12" t="n">
        <x:v>1910.38</x:v>
      </x:c>
      <x:c r="N1884" s="12" t="n">
        <x:f>M1884-L1884</x:f>
        <x:v>1910.38</x:v>
      </x:c>
      <x:c r="O1884" s="3" t="str">
        <x:v>Anexo IX</x:v>
      </x:c>
    </x:row>
    <x:row r="1885" ht="34" customHeight="1">
      <x:c r="A1885" s="3" t="str">
        <x:v>Agosto</x:v>
      </x:c>
      <x:c r="B1885" s="3" t="str">
        <x:v>O&amp;M</x:v>
      </x:c>
      <x:c r="C1885" s="3" t="str">
        <x:v>PRODUÇÃO</x:v>
      </x:c>
      <x:c r="D1885" s="3" t="str">
        <x:v>5026000041</x:v>
      </x:c>
      <x:c r="E1885" s="9" t="str">
        <x:v>PODA GRAMINEA &gt;12M REDE MT LAT 3GL PO LM</x:v>
      </x:c>
      <x:c r="F1885" s="3" t="str">
        <x:v>METRO</x:v>
      </x:c>
      <x:c r="G1885" s="10" t="n">
        <x:v>0</x:v>
      </x:c>
      <x:c r="H1885" s="10" t="str">
        <x:f>IF(G1885="","",G1885/12)</x:f>
      </x:c>
      <x:c r="I1885" s="10" t="n">
        <x:v>37</x:v>
      </x:c>
      <x:c r="J1885" s="10" t="str">
        <x:f>IF(H1885="","",I1885-H1885)</x:f>
      </x:c>
      <x:c r="K1885" s="11" t="str">
        <x:f>IF(H1885&gt;0,I1885/H1885,"")</x:f>
      </x:c>
      <x:c r="L1885" s="12" t="n">
        <x:v>0</x:v>
      </x:c>
      <x:c r="M1885" s="12" t="n">
        <x:v>1446.33</x:v>
      </x:c>
      <x:c r="N1885" s="12" t="n">
        <x:f>M1885-L1885</x:f>
        <x:v>1446.33</x:v>
      </x:c>
      <x:c r="O1885" s="3" t="str">
        <x:v>Anexo IX</x:v>
      </x:c>
    </x:row>
    <x:row r="1886" ht="34" customHeight="1">
      <x:c r="A1886" s="3" t="str">
        <x:v>Agosto</x:v>
      </x:c>
      <x:c r="B1886" s="3" t="str">
        <x:v>O&amp;M</x:v>
      </x:c>
      <x:c r="C1886" s="3" t="str">
        <x:v>PRODUÇÃO</x:v>
      </x:c>
      <x:c r="D1886" s="3" t="str">
        <x:v>5026000035</x:v>
      </x:c>
      <x:c r="E1886" s="9" t="str">
        <x:v>PODA PALMEIRA &gt;12M REDE MT LAT 1GL PO LM</x:v>
      </x:c>
      <x:c r="F1886" s="3" t="str">
        <x:v>UNIDADE</x:v>
      </x:c>
      <x:c r="G1886" s="10" t="n">
        <x:v>0</x:v>
      </x:c>
      <x:c r="H1886" s="10" t="str">
        <x:f>IF(G1886="","",G1886/12)</x:f>
      </x:c>
      <x:c r="I1886" s="10" t="n">
        <x:v>0</x:v>
      </x:c>
      <x:c r="J1886" s="10" t="str">
        <x:f>IF(H1886="","",I1886-H1886)</x:f>
      </x:c>
      <x:c r="K1886" s="11" t="str">
        <x:f>IF(H1886&gt;0,I1886/H1886,"")</x:f>
      </x:c>
      <x:c r="L1886" s="12" t="n">
        <x:v>0</x:v>
      </x:c>
      <x:c r="M1886" s="12" t="n">
        <x:v>0</x:v>
      </x:c>
      <x:c r="N1886" s="12" t="n">
        <x:f>M1886-L1886</x:f>
        <x:v>0</x:v>
      </x:c>
      <x:c r="O1886" s="3" t="str">
        <x:v>Anexo IX</x:v>
      </x:c>
    </x:row>
    <x:row r="1887" ht="34" customHeight="1">
      <x:c r="A1887" s="3" t="str">
        <x:v>Agosto</x:v>
      </x:c>
      <x:c r="B1887" s="3" t="str">
        <x:v>O&amp;M</x:v>
      </x:c>
      <x:c r="C1887" s="3" t="str">
        <x:v>PRODUÇÃO</x:v>
      </x:c>
      <x:c r="D1887" s="3" t="str">
        <x:v>5026000015</x:v>
      </x:c>
      <x:c r="E1887" s="9" t="str">
        <x:v>PODA ARV GRANDE PT &gt;=12M ELEV 2GE PO LM</x:v>
      </x:c>
      <x:c r="F1887" s="3" t="str">
        <x:v>UNIDADE</x:v>
      </x:c>
      <x:c r="G1887" s="10" t="n">
        <x:v>0</x:v>
      </x:c>
      <x:c r="H1887" s="10" t="str">
        <x:f>IF(G1887="","",G1887/12)</x:f>
      </x:c>
      <x:c r="I1887" s="10" t="n">
        <x:v>0</x:v>
      </x:c>
      <x:c r="J1887" s="10" t="str">
        <x:f>IF(H1887="","",I1887-H1887)</x:f>
      </x:c>
      <x:c r="K1887" s="11" t="str">
        <x:f>IF(H1887&gt;0,I1887/H1887,"")</x:f>
      </x:c>
      <x:c r="L1887" s="12" t="n">
        <x:v>0</x:v>
      </x:c>
      <x:c r="M1887" s="12" t="n">
        <x:v>0</x:v>
      </x:c>
      <x:c r="N1887" s="12" t="n">
        <x:f>M1887-L1887</x:f>
        <x:v>0</x:v>
      </x:c>
      <x:c r="O1887" s="3" t="str">
        <x:v>Anexo IX</x:v>
      </x:c>
    </x:row>
    <x:row r="1888" ht="34" customHeight="1">
      <x:c r="A1888" s="3" t="str">
        <x:v>Agosto</x:v>
      </x:c>
      <x:c r="B1888" s="3" t="str">
        <x:v>O&amp;M</x:v>
      </x:c>
      <x:c r="C1888" s="3" t="str">
        <x:v>PRODUÇÃO</x:v>
      </x:c>
      <x:c r="D1888" s="3" t="str">
        <x:v>5026000014</x:v>
      </x:c>
      <x:c r="E1888" s="9" t="str">
        <x:v>PODA ARV BAMBU CORTE REBAIX BAM PO LM</x:v>
      </x:c>
      <x:c r="F1888" s="3" t="str">
        <x:v>METRO</x:v>
      </x:c>
      <x:c r="G1888" s="10" t="n">
        <x:v>0</x:v>
      </x:c>
      <x:c r="H1888" s="10" t="str">
        <x:f>IF(G1888="","",G1888/12)</x:f>
      </x:c>
      <x:c r="I1888" s="10" t="n">
        <x:v>7</x:v>
      </x:c>
      <x:c r="J1888" s="10" t="str">
        <x:f>IF(H1888="","",I1888-H1888)</x:f>
      </x:c>
      <x:c r="K1888" s="11" t="str">
        <x:f>IF(H1888&gt;0,I1888/H1888,"")</x:f>
      </x:c>
      <x:c r="L1888" s="12" t="n">
        <x:v>0</x:v>
      </x:c>
      <x:c r="M1888" s="12" t="n">
        <x:v>615.65</x:v>
      </x:c>
      <x:c r="N1888" s="12" t="n">
        <x:f>M1888-L1888</x:f>
        <x:v>615.65</x:v>
      </x:c>
      <x:c r="O1888" s="3" t="str">
        <x:v>Anexo IX</x:v>
      </x:c>
    </x:row>
    <x:row r="1889" ht="34" customHeight="1">
      <x:c r="A1889" s="3" t="str">
        <x:v>Agosto</x:v>
      </x:c>
      <x:c r="B1889" s="3" t="str">
        <x:v>O&amp;M</x:v>
      </x:c>
      <x:c r="C1889" s="3" t="str">
        <x:v>PRODUÇÃO</x:v>
      </x:c>
      <x:c r="D1889" s="3" t="str">
        <x:v>5026000026</x:v>
      </x:c>
      <x:c r="E1889" s="9" t="str">
        <x:v>SERV CAMINHAO RECOLHE TRITURADOR/PODA</x:v>
      </x:c>
      <x:c r="F1889" s="3" t="str">
        <x:v>UNIDADE</x:v>
      </x:c>
      <x:c r="G1889" s="10" t="n">
        <x:v>0</x:v>
      </x:c>
      <x:c r="H1889" s="10" t="str">
        <x:f>IF(G1889="","",G1889/12)</x:f>
      </x:c>
      <x:c r="I1889" s="10" t="n">
        <x:v>0</x:v>
      </x:c>
      <x:c r="J1889" s="10" t="str">
        <x:f>IF(H1889="","",I1889-H1889)</x:f>
      </x:c>
      <x:c r="K1889" s="11" t="str">
        <x:f>IF(H1889&gt;0,I1889/H1889,"")</x:f>
      </x:c>
      <x:c r="L1889" s="12" t="n">
        <x:v>0</x:v>
      </x:c>
      <x:c r="M1889" s="12" t="n">
        <x:v>0</x:v>
      </x:c>
      <x:c r="N1889" s="12" t="n">
        <x:f>M1889-L1889</x:f>
        <x:v>0</x:v>
      </x:c>
      <x:c r="O1889" s="3" t="str">
        <x:v>Anexo IX</x:v>
      </x:c>
    </x:row>
    <x:row r="1890" ht="34" customHeight="1">
      <x:c r="A1890" s="3" t="str">
        <x:v>Agosto</x:v>
      </x:c>
      <x:c r="B1890" s="3" t="str">
        <x:v>O&amp;M</x:v>
      </x:c>
      <x:c r="C1890" s="3" t="str">
        <x:v>PRODUÇÃO</x:v>
      </x:c>
      <x:c r="D1890" s="3" t="str">
        <x:v>5026000046</x:v>
      </x:c>
      <x:c r="E1890" s="9" t="str">
        <x:v>SERV CAMINHAO RECOLHE S/ TRITURADOR/PODA</x:v>
      </x:c>
      <x:c r="F1890" s="3" t="str">
        <x:v>UNIDADE</x:v>
      </x:c>
      <x:c r="G1890" s="10" t="n">
        <x:v>0</x:v>
      </x:c>
      <x:c r="H1890" s="10" t="str">
        <x:f>IF(G1890="","",G1890/12)</x:f>
      </x:c>
      <x:c r="I1890" s="10" t="n">
        <x:v>0</x:v>
      </x:c>
      <x:c r="J1890" s="10" t="str">
        <x:f>IF(H1890="","",I1890-H1890)</x:f>
      </x:c>
      <x:c r="K1890" s="11" t="str">
        <x:f>IF(H1890&gt;0,I1890/H1890,"")</x:f>
      </x:c>
      <x:c r="L1890" s="12" t="n">
        <x:v>0</x:v>
      </x:c>
      <x:c r="M1890" s="12" t="n">
        <x:v>0</x:v>
      </x:c>
      <x:c r="N1890" s="12" t="n">
        <x:f>M1890-L1890</x:f>
        <x:v>0</x:v>
      </x:c>
      <x:c r="O1890" s="3" t="str">
        <x:v>Anexo IX</x:v>
      </x:c>
    </x:row>
    <x:row r="1891" ht="34" customHeight="1">
      <x:c r="A1891" s="3" t="str">
        <x:v>Agosto</x:v>
      </x:c>
      <x:c r="B1891" s="3" t="str">
        <x:v>O&amp;M</x:v>
      </x:c>
      <x:c r="C1891" s="3" t="str">
        <x:v>PRODUÇÃO</x:v>
      </x:c>
      <x:c r="D1891" s="3" t="str">
        <x:v>5026000033</x:v>
      </x:c>
      <x:c r="E1891" s="9" t="str">
        <x:v>ROCO VEGET CONVENC &gt;6&lt;12M REDE MT PO LM</x:v>
      </x:c>
      <x:c r="F1891" s="3" t="str">
        <x:v>METRO</x:v>
      </x:c>
      <x:c r="G1891" s="10" t="n">
        <x:v>0</x:v>
      </x:c>
      <x:c r="H1891" s="10" t="str">
        <x:f>IF(G1891="","",G1891/12)</x:f>
      </x:c>
      <x:c r="I1891" s="10" t="n">
        <x:v>0</x:v>
      </x:c>
      <x:c r="J1891" s="10" t="str">
        <x:f>IF(H1891="","",I1891-H1891)</x:f>
      </x:c>
      <x:c r="K1891" s="11" t="str">
        <x:f>IF(H1891&gt;0,I1891/H1891,"")</x:f>
      </x:c>
      <x:c r="L1891" s="12" t="n">
        <x:v>0</x:v>
      </x:c>
      <x:c r="M1891" s="12" t="n">
        <x:v>0</x:v>
      </x:c>
      <x:c r="N1891" s="12" t="n">
        <x:f>M1891-L1891</x:f>
        <x:v>0</x:v>
      </x:c>
      <x:c r="O1891" s="3" t="str">
        <x:v>Anexo IX</x:v>
      </x:c>
    </x:row>
    <x:row r="1892" ht="34" customHeight="1">
      <x:c r="A1892" s="3" t="str">
        <x:v>Agosto</x:v>
      </x:c>
      <x:c r="B1892" s="3" t="str">
        <x:v>O&amp;M</x:v>
      </x:c>
      <x:c r="C1892" s="3" t="str">
        <x:v>PRODUÇÃO</x:v>
      </x:c>
      <x:c r="D1892" s="3" t="str">
        <x:v>5035000072</x:v>
      </x:c>
      <x:c r="E1892" s="9" t="str">
        <x:v>ROCO VEGET CONVENC &gt;6&lt;12M REDE MT PO LV</x:v>
      </x:c>
      <x:c r="F1892" s="3" t="str">
        <x:v>METRO</x:v>
      </x:c>
      <x:c r="G1892" s="10" t="n">
        <x:v>0</x:v>
      </x:c>
      <x:c r="H1892" s="10" t="str">
        <x:f>IF(G1892="","",G1892/12)</x:f>
      </x:c>
      <x:c r="I1892" s="10" t="n">
        <x:v>218</x:v>
      </x:c>
      <x:c r="J1892" s="10" t="str">
        <x:f>IF(H1892="","",I1892-H1892)</x:f>
      </x:c>
      <x:c r="K1892" s="11" t="str">
        <x:f>IF(H1892&gt;0,I1892/H1892,"")</x:f>
      </x:c>
      <x:c r="L1892" s="12" t="n">
        <x:v>0</x:v>
      </x:c>
      <x:c r="M1892" s="12" t="n">
        <x:v>1066.02</x:v>
      </x:c>
      <x:c r="N1892" s="12" t="n">
        <x:f>M1892-L1892</x:f>
        <x:v>1066.02</x:v>
      </x:c>
      <x:c r="O1892" s="3" t="str">
        <x:v>Anexo IX</x:v>
      </x:c>
    </x:row>
    <x:row r="1893" ht="34" customHeight="1">
      <x:c r="A1893" s="3" t="str">
        <x:v>Agosto</x:v>
      </x:c>
      <x:c r="B1893" s="3" t="str">
        <x:v>O&amp;M</x:v>
      </x:c>
      <x:c r="C1893" s="3" t="str">
        <x:v>PRODUÇÃO</x:v>
      </x:c>
      <x:c r="D1893" s="3" t="str">
        <x:v>5026000058</x:v>
      </x:c>
      <x:c r="E1893" s="9" t="str">
        <x:v>ROCO VEGET ROBUSTO &gt;6&lt;12M REDE MT PO LM</x:v>
      </x:c>
      <x:c r="F1893" s="3" t="str">
        <x:v>METRO</x:v>
      </x:c>
      <x:c r="G1893" s="10" t="n">
        <x:v>0</x:v>
      </x:c>
      <x:c r="H1893" s="10" t="str">
        <x:f>IF(G1893="","",G1893/12)</x:f>
      </x:c>
      <x:c r="I1893" s="10" t="n">
        <x:v>0</x:v>
      </x:c>
      <x:c r="J1893" s="10" t="str">
        <x:f>IF(H1893="","",I1893-H1893)</x:f>
      </x:c>
      <x:c r="K1893" s="11" t="str">
        <x:f>IF(H1893&gt;0,I1893/H1893,"")</x:f>
      </x:c>
      <x:c r="L1893" s="12" t="n">
        <x:v>0</x:v>
      </x:c>
      <x:c r="M1893" s="12" t="n">
        <x:v>0</x:v>
      </x:c>
      <x:c r="N1893" s="12" t="n">
        <x:f>M1893-L1893</x:f>
        <x:v>0</x:v>
      </x:c>
      <x:c r="O1893" s="3" t="str">
        <x:v>Anexo IX</x:v>
      </x:c>
    </x:row>
    <x:row r="1894" ht="34" customHeight="1">
      <x:c r="A1894" s="3" t="str">
        <x:v>Agosto</x:v>
      </x:c>
      <x:c r="B1894" s="3" t="str">
        <x:v>O&amp;M</x:v>
      </x:c>
      <x:c r="C1894" s="3" t="str">
        <x:v>PRODUÇÃO</x:v>
      </x:c>
      <x:c r="D1894" s="3" t="str">
        <x:v>5035000033</x:v>
      </x:c>
      <x:c r="E1894" s="9" t="str">
        <x:v>ROCO VEGET ROBUSTO &gt;6&lt;12M REDE MT PO LV</x:v>
      </x:c>
      <x:c r="F1894" s="3" t="str">
        <x:v>METRO</x:v>
      </x:c>
      <x:c r="G1894" s="10" t="n">
        <x:v>0</x:v>
      </x:c>
      <x:c r="H1894" s="10" t="str">
        <x:f>IF(G1894="","",G1894/12)</x:f>
      </x:c>
      <x:c r="I1894" s="10" t="n">
        <x:v>0</x:v>
      </x:c>
      <x:c r="J1894" s="10" t="str">
        <x:f>IF(H1894="","",I1894-H1894)</x:f>
      </x:c>
      <x:c r="K1894" s="11" t="str">
        <x:f>IF(H1894&gt;0,I1894/H1894,"")</x:f>
      </x:c>
      <x:c r="L1894" s="12" t="n">
        <x:v>0</x:v>
      </x:c>
      <x:c r="M1894" s="12" t="n">
        <x:v>0</x:v>
      </x:c>
      <x:c r="N1894" s="12" t="n">
        <x:f>M1894-L1894</x:f>
        <x:v>0</x:v>
      </x:c>
      <x:c r="O1894" s="3" t="str">
        <x:v>Anexo IX</x:v>
      </x:c>
    </x:row>
    <x:row r="1895" ht="34" customHeight="1">
      <x:c r="A1895" s="3" t="str">
        <x:v>Agosto</x:v>
      </x:c>
      <x:c r="B1895" s="3" t="str">
        <x:v>O&amp;M</x:v>
      </x:c>
      <x:c r="C1895" s="3" t="str">
        <x:v>PRODUÇÃO</x:v>
      </x:c>
      <x:c r="D1895" s="3" t="str">
        <x:v>5035000070</x:v>
      </x:c>
      <x:c r="E1895" s="9" t="str">
        <x:v>PODA GRAMINEA &gt;12M REDE MT LAT 3GL PO LV</x:v>
      </x:c>
      <x:c r="F1895" s="3" t="str">
        <x:v>METRO</x:v>
      </x:c>
      <x:c r="G1895" s="10" t="n">
        <x:v>0</x:v>
      </x:c>
      <x:c r="H1895" s="10" t="str">
        <x:f>IF(G1895="","",G1895/12)</x:f>
      </x:c>
      <x:c r="I1895" s="10" t="n">
        <x:v>0</x:v>
      </x:c>
      <x:c r="J1895" s="10" t="str">
        <x:f>IF(H1895="","",I1895-H1895)</x:f>
      </x:c>
      <x:c r="K1895" s="11" t="str">
        <x:f>IF(H1895&gt;0,I1895/H1895,"")</x:f>
      </x:c>
      <x:c r="L1895" s="12" t="n">
        <x:v>0</x:v>
      </x:c>
      <x:c r="M1895" s="12" t="n">
        <x:v>0</x:v>
      </x:c>
      <x:c r="N1895" s="12" t="n">
        <x:f>M1895-L1895</x:f>
        <x:v>0</x:v>
      </x:c>
      <x:c r="O1895" s="3" t="str">
        <x:v>Anexo IX</x:v>
      </x:c>
    </x:row>
    <x:row r="1896" ht="34" customHeight="1">
      <x:c r="A1896" s="3" t="str">
        <x:v>Agosto</x:v>
      </x:c>
      <x:c r="B1896" s="3" t="str">
        <x:v>O&amp;M</x:v>
      </x:c>
      <x:c r="C1896" s="3" t="str">
        <x:v>PRODUÇÃO</x:v>
      </x:c>
      <x:c r="D1896" s="3" t="str">
        <x:v>5027000026</x:v>
      </x:c>
      <x:c r="E1896" s="9" t="str">
        <x:v>SUPRESSAO VEG MED/GRAND FAIXA SERVID RD</x:v>
      </x:c>
      <x:c r="F1896" s="3" t="str">
        <x:v>UNIDADE</x:v>
      </x:c>
      <x:c r="G1896" s="10" t="n">
        <x:v>0</x:v>
      </x:c>
      <x:c r="H1896" s="10" t="str">
        <x:f>IF(G1896="","",G1896/12)</x:f>
      </x:c>
      <x:c r="I1896" s="10" t="n">
        <x:v>0</x:v>
      </x:c>
      <x:c r="J1896" s="10" t="str">
        <x:f>IF(H1896="","",I1896-H1896)</x:f>
      </x:c>
      <x:c r="K1896" s="11" t="str">
        <x:f>IF(H1896&gt;0,I1896/H1896,"")</x:f>
      </x:c>
      <x:c r="L1896" s="12" t="n">
        <x:v>0</x:v>
      </x:c>
      <x:c r="M1896" s="12" t="n">
        <x:v>0</x:v>
      </x:c>
      <x:c r="N1896" s="12" t="n">
        <x:f>M1896-L1896</x:f>
        <x:v>0</x:v>
      </x:c>
      <x:c r="O1896" s="3" t="str">
        <x:v>Anexo IX</x:v>
      </x:c>
    </x:row>
    <x:row r="1897" ht="34" customHeight="1">
      <x:c r="A1897" s="3" t="str">
        <x:v>Agosto</x:v>
      </x:c>
      <x:c r="B1897" s="3" t="str">
        <x:v>O&amp;M</x:v>
      </x:c>
      <x:c r="C1897" s="3" t="str">
        <x:v>PRODUÇÃO</x:v>
      </x:c>
      <x:c r="D1897" s="3" t="str">
        <x:v>5027000029</x:v>
      </x:c>
      <x:c r="E1897" s="9" t="str">
        <x:v>ABRIR ESTRADA DE ACESSO FAIXA RD</x:v>
      </x:c>
      <x:c r="F1897" s="3" t="str">
        <x:v>KM</x:v>
      </x:c>
      <x:c r="G1897" s="10" t="n">
        <x:v>0</x:v>
      </x:c>
      <x:c r="H1897" s="10" t="str">
        <x:f>IF(G1897="","",G1897/12)</x:f>
      </x:c>
      <x:c r="I1897" s="10" t="n">
        <x:v>0</x:v>
      </x:c>
      <x:c r="J1897" s="10" t="str">
        <x:f>IF(H1897="","",I1897-H1897)</x:f>
      </x:c>
      <x:c r="K1897" s="11" t="str">
        <x:f>IF(H1897&gt;0,I1897/H1897,"")</x:f>
      </x:c>
      <x:c r="L1897" s="12" t="n">
        <x:v>0</x:v>
      </x:c>
      <x:c r="M1897" s="12" t="n">
        <x:v>0</x:v>
      </x:c>
      <x:c r="N1897" s="12" t="n">
        <x:f>M1897-L1897</x:f>
        <x:v>0</x:v>
      </x:c>
      <x:c r="O1897" s="3" t="str">
        <x:v>Anexo IX</x:v>
      </x:c>
    </x:row>
    <x:row r="1898" ht="34" customHeight="1">
      <x:c r="A1898" s="3" t="str">
        <x:v>Agosto</x:v>
      </x:c>
      <x:c r="B1898" s="3" t="str">
        <x:v>O&amp;M</x:v>
      </x:c>
      <x:c r="C1898" s="3" t="str">
        <x:v>PRODUÇÃO</x:v>
      </x:c>
      <x:c r="D1898" s="3" t="str">
        <x:v>5027000033</x:v>
      </x:c>
      <x:c r="E1898" s="9" t="str">
        <x:v>ABRIR FAIXA SEMI-MECANIZADA RD</x:v>
      </x:c>
      <x:c r="F1898" s="3" t="str">
        <x:v>HA</x:v>
      </x:c>
      <x:c r="G1898" s="10" t="n">
        <x:v>0</x:v>
      </x:c>
      <x:c r="H1898" s="10" t="str">
        <x:f>IF(G1898="","",G1898/12)</x:f>
      </x:c>
      <x:c r="I1898" s="10" t="n">
        <x:v>0</x:v>
      </x:c>
      <x:c r="J1898" s="10" t="str">
        <x:f>IF(H1898="","",I1898-H1898)</x:f>
      </x:c>
      <x:c r="K1898" s="11" t="str">
        <x:f>IF(H1898&gt;0,I1898/H1898,"")</x:f>
      </x:c>
      <x:c r="L1898" s="12" t="n">
        <x:v>0</x:v>
      </x:c>
      <x:c r="M1898" s="12" t="n">
        <x:v>0</x:v>
      </x:c>
      <x:c r="N1898" s="12" t="n">
        <x:f>M1898-L1898</x:f>
        <x:v>0</x:v>
      </x:c>
      <x:c r="O1898" s="3" t="str">
        <x:v>Anexo IX</x:v>
      </x:c>
    </x:row>
    <x:row r="1899" ht="34" customHeight="1">
      <x:c r="A1899" s="3" t="str">
        <x:v>Agosto</x:v>
      </x:c>
      <x:c r="B1899" s="3" t="str">
        <x:v>O&amp;M</x:v>
      </x:c>
      <x:c r="C1899" s="3" t="str">
        <x:v>PRODUÇÃO</x:v>
      </x:c>
      <x:c r="D1899" s="3" t="str">
        <x:v>5027000034</x:v>
      </x:c>
      <x:c r="E1899" s="9" t="str">
        <x:v>ABRIR FAIXA MECANIZADA RD</x:v>
      </x:c>
      <x:c r="F1899" s="3" t="str">
        <x:v>HA</x:v>
      </x:c>
      <x:c r="G1899" s="10" t="n">
        <x:v>0</x:v>
      </x:c>
      <x:c r="H1899" s="10" t="str">
        <x:f>IF(G1899="","",G1899/12)</x:f>
      </x:c>
      <x:c r="I1899" s="10" t="n">
        <x:v>0</x:v>
      </x:c>
      <x:c r="J1899" s="10" t="str">
        <x:f>IF(H1899="","",I1899-H1899)</x:f>
      </x:c>
      <x:c r="K1899" s="11" t="str">
        <x:f>IF(H1899&gt;0,I1899/H1899,"")</x:f>
      </x:c>
      <x:c r="L1899" s="12" t="n">
        <x:v>0</x:v>
      </x:c>
      <x:c r="M1899" s="12" t="n">
        <x:v>0</x:v>
      </x:c>
      <x:c r="N1899" s="12" t="n">
        <x:f>M1899-L1899</x:f>
        <x:v>0</x:v>
      </x:c>
      <x:c r="O1899" s="3" t="str">
        <x:v>Anexo IX</x:v>
      </x:c>
    </x:row>
    <x:row r="1900" ht="34" customHeight="1">
      <x:c r="A1900" s="3" t="str">
        <x:v>Agosto</x:v>
      </x:c>
      <x:c r="B1900" s="3" t="str">
        <x:v>O&amp;M</x:v>
      </x:c>
      <x:c r="C1900" s="3" t="str">
        <x:v>PRODUÇÃO</x:v>
      </x:c>
      <x:c r="D1900" s="3" t="str">
        <x:v>5025300323</x:v>
      </x:c>
      <x:c r="E1900" s="9" t="str">
        <x:v>FISCALIZACAO DE OBRA LM</x:v>
      </x:c>
      <x:c r="F1900" s="3" t="str">
        <x:v>HORA</x:v>
      </x:c>
      <x:c r="G1900" s="10" t="n">
        <x:v>0</x:v>
      </x:c>
      <x:c r="H1900" s="10" t="str">
        <x:f>IF(G1900="","",G1900/12)</x:f>
      </x:c>
      <x:c r="I1900" s="10" t="n">
        <x:v>0</x:v>
      </x:c>
      <x:c r="J1900" s="10" t="str">
        <x:f>IF(H1900="","",I1900-H1900)</x:f>
      </x:c>
      <x:c r="K1900" s="11" t="str">
        <x:f>IF(H1900&gt;0,I1900/H1900,"")</x:f>
      </x:c>
      <x:c r="L1900" s="12" t="n">
        <x:v>0</x:v>
      </x:c>
      <x:c r="M1900" s="12" t="n">
        <x:v>0</x:v>
      </x:c>
      <x:c r="N1900" s="12" t="n">
        <x:f>M1900-L1900</x:f>
        <x:v>0</x:v>
      </x:c>
      <x:c r="O1900" s="3" t="str">
        <x:v>Anexo IX</x:v>
      </x:c>
    </x:row>
    <x:row r="1901" ht="34" customHeight="1">
      <x:c r="A1901" s="3" t="str">
        <x:v>Agosto</x:v>
      </x:c>
      <x:c r="B1901" s="3" t="str">
        <x:v>O&amp;M</x:v>
      </x:c>
      <x:c r="C1901" s="3" t="str">
        <x:v>PRODUÇÃO</x:v>
      </x:c>
      <x:c r="D1901" s="3" t="str">
        <x:v>5025300326</x:v>
      </x:c>
      <x:c r="E1901" s="9" t="str">
        <x:v>PROJETO ASBUILT LM</x:v>
      </x:c>
      <x:c r="F1901" s="3" t="str">
        <x:v>HORA</x:v>
      </x:c>
      <x:c r="G1901" s="10" t="n">
        <x:v>0</x:v>
      </x:c>
      <x:c r="H1901" s="10" t="str">
        <x:f>IF(G1901="","",G1901/12)</x:f>
      </x:c>
      <x:c r="I1901" s="10" t="n">
        <x:v>0</x:v>
      </x:c>
      <x:c r="J1901" s="10" t="str">
        <x:f>IF(H1901="","",I1901-H1901)</x:f>
      </x:c>
      <x:c r="K1901" s="11" t="str">
        <x:f>IF(H1901&gt;0,I1901/H1901,"")</x:f>
      </x:c>
      <x:c r="L1901" s="12" t="n">
        <x:v>0</x:v>
      </x:c>
      <x:c r="M1901" s="12" t="n">
        <x:v>0</x:v>
      </x:c>
      <x:c r="N1901" s="12" t="n">
        <x:f>M1901-L1901</x:f>
        <x:v>0</x:v>
      </x:c>
      <x:c r="O1901" s="3" t="str">
        <x:v>Anexo IX</x:v>
      </x:c>
    </x:row>
    <x:row r="1902" ht="34" customHeight="1">
      <x:c r="A1902" s="3" t="str">
        <x:v>Agosto</x:v>
      </x:c>
      <x:c r="B1902" s="3" t="str">
        <x:v>O&amp;M</x:v>
      </x:c>
      <x:c r="C1902" s="3" t="str">
        <x:v>PRODUÇÃO</x:v>
      </x:c>
      <x:c r="D1902" s="3" t="str">
        <x:v>5025300325</x:v>
      </x:c>
      <x:c r="E1902" s="9" t="str">
        <x:v>COMISSIONAMENTO DE OBRA LM</x:v>
      </x:c>
      <x:c r="F1902" s="3" t="str">
        <x:v>HORA</x:v>
      </x:c>
      <x:c r="G1902" s="10" t="n">
        <x:v>0</x:v>
      </x:c>
      <x:c r="H1902" s="10" t="str">
        <x:f>IF(G1902="","",G1902/12)</x:f>
      </x:c>
      <x:c r="I1902" s="10" t="n">
        <x:v>0</x:v>
      </x:c>
      <x:c r="J1902" s="10" t="str">
        <x:f>IF(H1902="","",I1902-H1902)</x:f>
      </x:c>
      <x:c r="K1902" s="11" t="str">
        <x:f>IF(H1902&gt;0,I1902/H1902,"")</x:f>
      </x:c>
      <x:c r="L1902" s="12" t="n">
        <x:v>0</x:v>
      </x:c>
      <x:c r="M1902" s="12" t="n">
        <x:v>0</x:v>
      </x:c>
      <x:c r="N1902" s="12" t="n">
        <x:f>M1902-L1902</x:f>
        <x:v>0</x:v>
      </x:c>
      <x:c r="O1902" s="3" t="str">
        <x:v>Anexo IX</x:v>
      </x:c>
    </x:row>
    <x:row r="1903" ht="34" customHeight="1">
      <x:c r="A1903" s="3" t="str">
        <x:v>Agosto</x:v>
      </x:c>
      <x:c r="B1903" s="3" t="str">
        <x:v>O&amp;M</x:v>
      </x:c>
      <x:c r="C1903" s="3" t="str">
        <x:v>PRODUÇÃO</x:v>
      </x:c>
      <x:c r="D1903" s="3" t="str">
        <x:v>5025300324</x:v>
      </x:c>
      <x:c r="E1903" s="9" t="str">
        <x:v>ENCERRAMENTO TECNICO DA OBRA LM</x:v>
      </x:c>
      <x:c r="F1903" s="3" t="str">
        <x:v>HORA</x:v>
      </x:c>
      <x:c r="G1903" s="10" t="n">
        <x:v>0</x:v>
      </x:c>
      <x:c r="H1903" s="10" t="str">
        <x:f>IF(G1903="","",G1903/12)</x:f>
      </x:c>
      <x:c r="I1903" s="10" t="n">
        <x:v>0</x:v>
      </x:c>
      <x:c r="J1903" s="10" t="str">
        <x:f>IF(H1903="","",I1903-H1903)</x:f>
      </x:c>
      <x:c r="K1903" s="11" t="str">
        <x:f>IF(H1903&gt;0,I1903/H1903,"")</x:f>
      </x:c>
      <x:c r="L1903" s="12" t="n">
        <x:v>0</x:v>
      </x:c>
      <x:c r="M1903" s="12" t="n">
        <x:v>0</x:v>
      </x:c>
      <x:c r="N1903" s="12" t="n">
        <x:f>M1903-L1903</x:f>
        <x:v>0</x:v>
      </x:c>
      <x:c r="O1903" s="3" t="str">
        <x:v>Anexo IX</x:v>
      </x:c>
    </x:row>
    <x:row r="1904" ht="34" customHeight="1">
      <x:c r="A1904" s="3" t="str">
        <x:v>Agosto</x:v>
      </x:c>
      <x:c r="B1904" s="3" t="str">
        <x:v>O&amp;M</x:v>
      </x:c>
      <x:c r="C1904" s="3" t="str">
        <x:v>PRODUÇÃO</x:v>
      </x:c>
      <x:c r="D1904" s="3" t="str">
        <x:v>5033000310</x:v>
      </x:c>
      <x:c r="E1904" s="9" t="str">
        <x:v>TURMA LV INST EST CH BYPAS REL/SEC 3F LV</x:v>
      </x:c>
      <x:c r="F1904" s="3" t="str">
        <x:v>CONJUNTO</x:v>
      </x:c>
      <x:c r="G1904" s="10" t="n">
        <x:v>0</x:v>
      </x:c>
      <x:c r="H1904" s="10" t="str">
        <x:f>IF(G1904="","",G1904/12)</x:f>
      </x:c>
      <x:c r="I1904" s="10" t="n">
        <x:v>4</x:v>
      </x:c>
      <x:c r="J1904" s="10" t="str">
        <x:f>IF(H1904="","",I1904-H1904)</x:f>
      </x:c>
      <x:c r="K1904" s="11" t="str">
        <x:f>IF(H1904&gt;0,I1904/H1904,"")</x:f>
      </x:c>
      <x:c r="L1904" s="12" t="n">
        <x:v>0</x:v>
      </x:c>
      <x:c r="M1904" s="12" t="n">
        <x:v>8586.12</x:v>
      </x:c>
      <x:c r="N1904" s="12" t="n">
        <x:f>M1904-L1904</x:f>
        <x:v>8586.12</x:v>
      </x:c>
      <x:c r="O1904" s="3" t="str">
        <x:v>Anexo IX</x:v>
      </x:c>
    </x:row>
    <x:row r="1905" ht="34" customHeight="1">
      <x:c r="A1905" s="3" t="str">
        <x:v>Agosto</x:v>
      </x:c>
      <x:c r="B1905" s="3" t="str">
        <x:v>O&amp;M</x:v>
      </x:c>
      <x:c r="C1905" s="3" t="str">
        <x:v>PRODUÇÃO</x:v>
      </x:c>
      <x:c r="D1905" s="3" t="str">
        <x:v>5033000311</x:v>
      </x:c>
      <x:c r="E1905" s="9" t="str">
        <x:v>TURMA LV RET EST CH BYPAS REL/SEC 3F LV</x:v>
      </x:c>
      <x:c r="F1905" s="3" t="str">
        <x:v>CONJUNTO</x:v>
      </x:c>
      <x:c r="G1905" s="10" t="n">
        <x:v>0</x:v>
      </x:c>
      <x:c r="H1905" s="10" t="str">
        <x:f>IF(G1905="","",G1905/12)</x:f>
      </x:c>
      <x:c r="I1905" s="10" t="n">
        <x:v>1</x:v>
      </x:c>
      <x:c r="J1905" s="10" t="str">
        <x:f>IF(H1905="","",I1905-H1905)</x:f>
      </x:c>
      <x:c r="K1905" s="11" t="str">
        <x:f>IF(H1905&gt;0,I1905/H1905,"")</x:f>
      </x:c>
      <x:c r="L1905" s="12" t="n">
        <x:v>0</x:v>
      </x:c>
      <x:c r="M1905" s="12" t="n">
        <x:v>1669.48</x:v>
      </x:c>
      <x:c r="N1905" s="12" t="n">
        <x:f>M1905-L1905</x:f>
        <x:v>1669.48</x:v>
      </x:c>
      <x:c r="O1905" s="3" t="str">
        <x:v>Anexo IX</x:v>
      </x:c>
    </x:row>
    <x:row r="1906" ht="34" customHeight="1">
      <x:c r="A1906" s="3" t="str">
        <x:v>Agosto</x:v>
      </x:c>
      <x:c r="B1906" s="3" t="str">
        <x:v>O&amp;M</x:v>
      </x:c>
      <x:c r="C1906" s="3" t="str">
        <x:v>PRODUÇÃO</x:v>
      </x:c>
      <x:c r="D1906" s="3" t="str">
        <x:v>5033000340</x:v>
      </x:c>
      <x:c r="E1906" s="9" t="str">
        <x:v>TURMA LV INST BCO REGULADOR 1F POSTE LV</x:v>
      </x:c>
      <x:c r="F1906" s="3" t="str">
        <x:v>CONJUNTO</x:v>
      </x:c>
      <x:c r="G1906" s="10" t="n">
        <x:v>0</x:v>
      </x:c>
      <x:c r="H1906" s="10" t="str">
        <x:f>IF(G1906="","",G1906/12)</x:f>
      </x:c>
      <x:c r="I1906" s="10" t="n">
        <x:v>0</x:v>
      </x:c>
      <x:c r="J1906" s="10" t="str">
        <x:f>IF(H1906="","",I1906-H1906)</x:f>
      </x:c>
      <x:c r="K1906" s="11" t="str">
        <x:f>IF(H1906&gt;0,I1906/H1906,"")</x:f>
      </x:c>
      <x:c r="L1906" s="12" t="n">
        <x:v>0</x:v>
      </x:c>
      <x:c r="M1906" s="12" t="n">
        <x:v>0</x:v>
      </x:c>
      <x:c r="N1906" s="12" t="n">
        <x:f>M1906-L1906</x:f>
        <x:v>0</x:v>
      </x:c>
      <x:c r="O1906" s="3" t="str">
        <x:v>Anexo IX</x:v>
      </x:c>
    </x:row>
    <x:row r="1907" ht="34" customHeight="1">
      <x:c r="A1907" s="3" t="str">
        <x:v>Agosto</x:v>
      </x:c>
      <x:c r="B1907" s="3" t="str">
        <x:v>O&amp;M</x:v>
      </x:c>
      <x:c r="C1907" s="3" t="str">
        <x:v>PRODUÇÃO</x:v>
      </x:c>
      <x:c r="D1907" s="3" t="str">
        <x:v>5033000339</x:v>
      </x:c>
      <x:c r="E1907" s="9" t="str">
        <x:v>TURMA LV RET BCO REGULADOR 1F POSTE LV</x:v>
      </x:c>
      <x:c r="F1907" s="3" t="str">
        <x:v>CONJUNTO</x:v>
      </x:c>
      <x:c r="G1907" s="10" t="n">
        <x:v>0</x:v>
      </x:c>
      <x:c r="H1907" s="10" t="str">
        <x:f>IF(G1907="","",G1907/12)</x:f>
      </x:c>
      <x:c r="I1907" s="10" t="n">
        <x:v>0</x:v>
      </x:c>
      <x:c r="J1907" s="10" t="str">
        <x:f>IF(H1907="","",I1907-H1907)</x:f>
      </x:c>
      <x:c r="K1907" s="11" t="str">
        <x:f>IF(H1907&gt;0,I1907/H1907,"")</x:f>
      </x:c>
      <x:c r="L1907" s="12" t="n">
        <x:v>0</x:v>
      </x:c>
      <x:c r="M1907" s="12" t="n">
        <x:v>0</x:v>
      </x:c>
      <x:c r="N1907" s="12" t="n">
        <x:f>M1907-L1907</x:f>
        <x:v>0</x:v>
      </x:c>
      <x:c r="O1907" s="3" t="str">
        <x:v>Anexo IX</x:v>
      </x:c>
    </x:row>
    <x:row r="1908" ht="34" customHeight="1">
      <x:c r="A1908" s="3" t="str">
        <x:v>Agosto</x:v>
      </x:c>
      <x:c r="B1908" s="3" t="str">
        <x:v>O&amp;M</x:v>
      </x:c>
      <x:c r="C1908" s="3" t="str">
        <x:v>PRODUÇÃO</x:v>
      </x:c>
      <x:c r="D1908" s="3" t="str">
        <x:v>5033000341</x:v>
      </x:c>
      <x:c r="E1908" s="9" t="str">
        <x:v>TURMA LV INST BCO REGULADOR 3F POSTE LV</x:v>
      </x:c>
      <x:c r="F1908" s="3" t="str">
        <x:v>CONJUNTO</x:v>
      </x:c>
      <x:c r="G1908" s="10" t="n">
        <x:v>0</x:v>
      </x:c>
      <x:c r="H1908" s="10" t="str">
        <x:f>IF(G1908="","",G1908/12)</x:f>
      </x:c>
      <x:c r="I1908" s="10" t="n">
        <x:v>0</x:v>
      </x:c>
      <x:c r="J1908" s="10" t="str">
        <x:f>IF(H1908="","",I1908-H1908)</x:f>
      </x:c>
      <x:c r="K1908" s="11" t="str">
        <x:f>IF(H1908&gt;0,I1908/H1908,"")</x:f>
      </x:c>
      <x:c r="L1908" s="12" t="n">
        <x:v>0</x:v>
      </x:c>
      <x:c r="M1908" s="12" t="n">
        <x:v>0</x:v>
      </x:c>
      <x:c r="N1908" s="12" t="n">
        <x:f>M1908-L1908</x:f>
        <x:v>0</x:v>
      </x:c>
      <x:c r="O1908" s="3" t="str">
        <x:v>Anexo IX</x:v>
      </x:c>
    </x:row>
    <x:row r="1909" ht="34" customHeight="1">
      <x:c r="A1909" s="3" t="str">
        <x:v>Agosto</x:v>
      </x:c>
      <x:c r="B1909" s="3" t="str">
        <x:v>O&amp;M</x:v>
      </x:c>
      <x:c r="C1909" s="3" t="str">
        <x:v>PRODUÇÃO</x:v>
      </x:c>
      <x:c r="D1909" s="3" t="str">
        <x:v>5033000336</x:v>
      </x:c>
      <x:c r="E1909" s="9" t="str">
        <x:v>TURMA LV RET BCO REGULADOR 3F POSTE LV</x:v>
      </x:c>
      <x:c r="F1909" s="3" t="str">
        <x:v>CONJUNTO</x:v>
      </x:c>
      <x:c r="G1909" s="10" t="n">
        <x:v>0</x:v>
      </x:c>
      <x:c r="H1909" s="10" t="str">
        <x:f>IF(G1909="","",G1909/12)</x:f>
      </x:c>
      <x:c r="I1909" s="10" t="n">
        <x:v>0</x:v>
      </x:c>
      <x:c r="J1909" s="10" t="str">
        <x:f>IF(H1909="","",I1909-H1909)</x:f>
      </x:c>
      <x:c r="K1909" s="11" t="str">
        <x:f>IF(H1909&gt;0,I1909/H1909,"")</x:f>
      </x:c>
      <x:c r="L1909" s="12" t="n">
        <x:v>0</x:v>
      </x:c>
      <x:c r="M1909" s="12" t="n">
        <x:v>0</x:v>
      </x:c>
      <x:c r="N1909" s="12" t="n">
        <x:f>M1909-L1909</x:f>
        <x:v>0</x:v>
      </x:c>
      <x:c r="O1909" s="3" t="str">
        <x:v>Anexo IX</x:v>
      </x:c>
    </x:row>
    <x:row r="1910" ht="34" customHeight="1">
      <x:c r="A1910" s="3" t="str">
        <x:v>Agosto</x:v>
      </x:c>
      <x:c r="B1910" s="3" t="str">
        <x:v>O&amp;M</x:v>
      </x:c>
      <x:c r="C1910" s="3" t="str">
        <x:v>PRODUÇÃO</x:v>
      </x:c>
      <x:c r="D1910" s="3" t="str">
        <x:v>5033000338</x:v>
      </x:c>
      <x:c r="E1910" s="9" t="str">
        <x:v>TURMA LV INST BCO REGULADOR 3F PLAT LV</x:v>
      </x:c>
      <x:c r="F1910" s="3" t="str">
        <x:v>CONJUNTO</x:v>
      </x:c>
      <x:c r="G1910" s="10" t="n">
        <x:v>0</x:v>
      </x:c>
      <x:c r="H1910" s="10" t="str">
        <x:f>IF(G1910="","",G1910/12)</x:f>
      </x:c>
      <x:c r="I1910" s="10" t="n">
        <x:v>1</x:v>
      </x:c>
      <x:c r="J1910" s="10" t="str">
        <x:f>IF(H1910="","",I1910-H1910)</x:f>
      </x:c>
      <x:c r="K1910" s="11" t="str">
        <x:f>IF(H1910&gt;0,I1910/H1910,"")</x:f>
      </x:c>
      <x:c r="L1910" s="12" t="n">
        <x:v>0</x:v>
      </x:c>
      <x:c r="M1910" s="12" t="n">
        <x:v>1322.79</x:v>
      </x:c>
      <x:c r="N1910" s="12" t="n">
        <x:f>M1910-L1910</x:f>
        <x:v>1322.79</x:v>
      </x:c>
      <x:c r="O1910" s="3" t="str">
        <x:v>Anexo IX</x:v>
      </x:c>
    </x:row>
    <x:row r="1911" ht="34" customHeight="1">
      <x:c r="A1911" s="3" t="str">
        <x:v>Agosto</x:v>
      </x:c>
      <x:c r="B1911" s="3" t="str">
        <x:v>O&amp;M</x:v>
      </x:c>
      <x:c r="C1911" s="3" t="str">
        <x:v>PRODUÇÃO</x:v>
      </x:c>
      <x:c r="D1911" s="3" t="str">
        <x:v>5033000337</x:v>
      </x:c>
      <x:c r="E1911" s="9" t="str">
        <x:v>TURMA LV RET BCO REGULADOR 3F PLAT LV</x:v>
      </x:c>
      <x:c r="F1911" s="3" t="str">
        <x:v>CONJUNTO</x:v>
      </x:c>
      <x:c r="G1911" s="10" t="n">
        <x:v>0</x:v>
      </x:c>
      <x:c r="H1911" s="10" t="str">
        <x:f>IF(G1911="","",G1911/12)</x:f>
      </x:c>
      <x:c r="I1911" s="10" t="n">
        <x:v>1</x:v>
      </x:c>
      <x:c r="J1911" s="10" t="str">
        <x:f>IF(H1911="","",I1911-H1911)</x:f>
      </x:c>
      <x:c r="K1911" s="11" t="str">
        <x:f>IF(H1911&gt;0,I1911/H1911,"")</x:f>
      </x:c>
      <x:c r="L1911" s="12" t="n">
        <x:v>0</x:v>
      </x:c>
      <x:c r="M1911" s="12" t="n">
        <x:v>754.05</x:v>
      </x:c>
      <x:c r="N1911" s="12" t="n">
        <x:f>M1911-L1911</x:f>
        <x:v>754.05</x:v>
      </x:c>
      <x:c r="O1911" s="3" t="str">
        <x:v>Anexo IX</x:v>
      </x:c>
    </x:row>
    <x:row r="1912" ht="34" customHeight="1">
      <x:c r="A1912" s="3" t="str">
        <x:v>Agosto</x:v>
      </x:c>
      <x:c r="B1912" s="3" t="str">
        <x:v>O&amp;M</x:v>
      </x:c>
      <x:c r="C1912" s="3" t="str">
        <x:v>PRODUÇÃO</x:v>
      </x:c>
      <x:c r="D1912" s="3" t="str">
        <x:v>5033000314</x:v>
      </x:c>
      <x:c r="E1912" s="9" t="str">
        <x:v>TURMA LV INST TRAFO DT LV</x:v>
      </x:c>
      <x:c r="F1912" s="3" t="str">
        <x:v>UNIDADE</x:v>
      </x:c>
      <x:c r="G1912" s="10" t="n">
        <x:v>0</x:v>
      </x:c>
      <x:c r="H1912" s="10" t="str">
        <x:f>IF(G1912="","",G1912/12)</x:f>
      </x:c>
      <x:c r="I1912" s="10" t="n">
        <x:v>3</x:v>
      </x:c>
      <x:c r="J1912" s="10" t="str">
        <x:f>IF(H1912="","",I1912-H1912)</x:f>
      </x:c>
      <x:c r="K1912" s="11" t="str">
        <x:f>IF(H1912&gt;0,I1912/H1912,"")</x:f>
      </x:c>
      <x:c r="L1912" s="12" t="n">
        <x:v>0</x:v>
      </x:c>
      <x:c r="M1912" s="12" t="n">
        <x:v>2463.15</x:v>
      </x:c>
      <x:c r="N1912" s="12" t="n">
        <x:f>M1912-L1912</x:f>
        <x:v>2463.15</x:v>
      </x:c>
      <x:c r="O1912" s="3" t="str">
        <x:v>Anexo IX</x:v>
      </x:c>
    </x:row>
    <x:row r="1913" ht="34" customHeight="1">
      <x:c r="A1913" s="3" t="str">
        <x:v>Agosto</x:v>
      </x:c>
      <x:c r="B1913" s="3" t="str">
        <x:v>O&amp;M</x:v>
      </x:c>
      <x:c r="C1913" s="3" t="str">
        <x:v>PRODUÇÃO</x:v>
      </x:c>
      <x:c r="D1913" s="3" t="str">
        <x:v>5033000315</x:v>
      </x:c>
      <x:c r="E1913" s="9" t="str">
        <x:v>TURMA LV RET TRAFO DT LV</x:v>
      </x:c>
      <x:c r="F1913" s="3" t="str">
        <x:v>UNIDADE</x:v>
      </x:c>
      <x:c r="G1913" s="10" t="n">
        <x:v>0</x:v>
      </x:c>
      <x:c r="H1913" s="10" t="str">
        <x:f>IF(G1913="","",G1913/12)</x:f>
      </x:c>
      <x:c r="I1913" s="10" t="n">
        <x:v>1</x:v>
      </x:c>
      <x:c r="J1913" s="10" t="str">
        <x:f>IF(H1913="","",I1913-H1913)</x:f>
      </x:c>
      <x:c r="K1913" s="11" t="str">
        <x:f>IF(H1913&gt;0,I1913/H1913,"")</x:f>
      </x:c>
      <x:c r="L1913" s="12" t="n">
        <x:v>0</x:v>
      </x:c>
      <x:c r="M1913" s="12" t="n">
        <x:v>629.66</x:v>
      </x:c>
      <x:c r="N1913" s="12" t="n">
        <x:f>M1913-L1913</x:f>
        <x:v>629.66</x:v>
      </x:c>
      <x:c r="O1913" s="3" t="str">
        <x:v>Anexo IX</x:v>
      </x:c>
    </x:row>
    <x:row r="1914" ht="34" customHeight="1">
      <x:c r="A1914" s="3" t="str">
        <x:v>Agosto</x:v>
      </x:c>
      <x:c r="B1914" s="3" t="str">
        <x:v>O&amp;M</x:v>
      </x:c>
      <x:c r="C1914" s="3" t="str">
        <x:v>PRODUÇÃO</x:v>
      </x:c>
      <x:c r="D1914" s="3" t="str">
        <x:v>5033000316</x:v>
      </x:c>
      <x:c r="E1914" s="9" t="str">
        <x:v>INST TRANSFORMADOR POTENCIAL (TP) LV</x:v>
      </x:c>
      <x:c r="F1914" s="3" t="str">
        <x:v>UNIDADE</x:v>
      </x:c>
      <x:c r="G1914" s="10" t="n">
        <x:v>0</x:v>
      </x:c>
      <x:c r="H1914" s="10" t="str">
        <x:f>IF(G1914="","",G1914/12)</x:f>
      </x:c>
      <x:c r="I1914" s="10" t="n">
        <x:v>0</x:v>
      </x:c>
      <x:c r="J1914" s="10" t="str">
        <x:f>IF(H1914="","",I1914-H1914)</x:f>
      </x:c>
      <x:c r="K1914" s="11" t="str">
        <x:f>IF(H1914&gt;0,I1914/H1914,"")</x:f>
      </x:c>
      <x:c r="L1914" s="12" t="n">
        <x:v>0</x:v>
      </x:c>
      <x:c r="M1914" s="12" t="n">
        <x:v>0</x:v>
      </x:c>
      <x:c r="N1914" s="12" t="n">
        <x:f>M1914-L1914</x:f>
        <x:v>0</x:v>
      </x:c>
      <x:c r="O1914" s="3" t="str">
        <x:v>Anexo IX</x:v>
      </x:c>
    </x:row>
    <x:row r="1915" ht="34" customHeight="1">
      <x:c r="A1915" s="3" t="str">
        <x:v>Agosto</x:v>
      </x:c>
      <x:c r="B1915" s="3" t="str">
        <x:v>O&amp;M</x:v>
      </x:c>
      <x:c r="C1915" s="3" t="str">
        <x:v>PRODUÇÃO</x:v>
      </x:c>
      <x:c r="D1915" s="3" t="str">
        <x:v>5033000317</x:v>
      </x:c>
      <x:c r="E1915" s="9" t="str">
        <x:v>RET TRANSFORMADOR POTENCIAL (TP) LV</x:v>
      </x:c>
      <x:c r="F1915" s="3" t="str">
        <x:v>UNIDADE</x:v>
      </x:c>
      <x:c r="G1915" s="10" t="n">
        <x:v>0</x:v>
      </x:c>
      <x:c r="H1915" s="10" t="str">
        <x:f>IF(G1915="","",G1915/12)</x:f>
      </x:c>
      <x:c r="I1915" s="10" t="n">
        <x:v>0</x:v>
      </x:c>
      <x:c r="J1915" s="10" t="str">
        <x:f>IF(H1915="","",I1915-H1915)</x:f>
      </x:c>
      <x:c r="K1915" s="11" t="str">
        <x:f>IF(H1915&gt;0,I1915/H1915,"")</x:f>
      </x:c>
      <x:c r="L1915" s="12" t="n">
        <x:v>0</x:v>
      </x:c>
      <x:c r="M1915" s="12" t="n">
        <x:v>0</x:v>
      </x:c>
      <x:c r="N1915" s="12" t="n">
        <x:f>M1915-L1915</x:f>
        <x:v>0</x:v>
      </x:c>
      <x:c r="O1915" s="3" t="str">
        <x:v>Anexo IX</x:v>
      </x:c>
    </x:row>
    <x:row r="1916" ht="34" customHeight="1">
      <x:c r="A1916" s="3" t="str">
        <x:v>Agosto</x:v>
      </x:c>
      <x:c r="B1916" s="3" t="str">
        <x:v>O&amp;M</x:v>
      </x:c>
      <x:c r="C1916" s="3" t="str">
        <x:v>PRODUÇÃO</x:v>
      </x:c>
      <x:c r="D1916" s="3" t="str">
        <x:v>5030000065</x:v>
      </x:c>
      <x:c r="E1916" s="9" t="str">
        <x:v>TURMA LV INST POSTE RELIGADOR/SECION LV</x:v>
      </x:c>
      <x:c r="F1916" s="3" t="str">
        <x:v>UNIDADE</x:v>
      </x:c>
      <x:c r="G1916" s="10" t="n">
        <x:v>0</x:v>
      </x:c>
      <x:c r="H1916" s="10" t="str">
        <x:f>IF(G1916="","",G1916/12)</x:f>
      </x:c>
      <x:c r="I1916" s="10" t="n">
        <x:v>3</x:v>
      </x:c>
      <x:c r="J1916" s="10" t="str">
        <x:f>IF(H1916="","",I1916-H1916)</x:f>
      </x:c>
      <x:c r="K1916" s="11" t="str">
        <x:f>IF(H1916&gt;0,I1916/H1916,"")</x:f>
      </x:c>
      <x:c r="L1916" s="12" t="n">
        <x:v>0</x:v>
      </x:c>
      <x:c r="M1916" s="12" t="n">
        <x:v>3806.73</x:v>
      </x:c>
      <x:c r="N1916" s="12" t="n">
        <x:f>M1916-L1916</x:f>
        <x:v>3806.73</x:v>
      </x:c>
      <x:c r="O1916" s="3" t="str">
        <x:v>Anexo IX</x:v>
      </x:c>
    </x:row>
    <x:row r="1917" ht="34" customHeight="1">
      <x:c r="A1917" s="3" t="str">
        <x:v>Agosto</x:v>
      </x:c>
      <x:c r="B1917" s="3" t="str">
        <x:v>O&amp;M</x:v>
      </x:c>
      <x:c r="C1917" s="3" t="str">
        <x:v>PRODUÇÃO</x:v>
      </x:c>
      <x:c r="D1917" s="3" t="str">
        <x:v>5030000066</x:v>
      </x:c>
      <x:c r="E1917" s="9" t="str">
        <x:v>TURMA LV RET POSTE RELIGADOR/SECION LV</x:v>
      </x:c>
      <x:c r="F1917" s="3" t="str">
        <x:v>UNIDADE</x:v>
      </x:c>
      <x:c r="G1917" s="10" t="n">
        <x:v>0</x:v>
      </x:c>
      <x:c r="H1917" s="10" t="str">
        <x:f>IF(G1917="","",G1917/12)</x:f>
      </x:c>
      <x:c r="I1917" s="10" t="n">
        <x:v>0</x:v>
      </x:c>
      <x:c r="J1917" s="10" t="str">
        <x:f>IF(H1917="","",I1917-H1917)</x:f>
      </x:c>
      <x:c r="K1917" s="11" t="str">
        <x:f>IF(H1917&gt;0,I1917/H1917,"")</x:f>
      </x:c>
      <x:c r="L1917" s="12" t="n">
        <x:v>0</x:v>
      </x:c>
      <x:c r="M1917" s="12" t="n">
        <x:v>0</x:v>
      </x:c>
      <x:c r="N1917" s="12" t="n">
        <x:f>M1917-L1917</x:f>
        <x:v>0</x:v>
      </x:c>
      <x:c r="O1917" s="3" t="str">
        <x:v>Anexo IX</x:v>
      </x:c>
    </x:row>
    <x:row r="1918" ht="34" customHeight="1">
      <x:c r="A1918" s="3" t="str">
        <x:v>Agosto</x:v>
      </x:c>
      <x:c r="B1918" s="3" t="str">
        <x:v>O&amp;M</x:v>
      </x:c>
      <x:c r="C1918" s="3" t="str">
        <x:v>PRODUÇÃO</x:v>
      </x:c>
      <x:c r="D1918" s="3" t="str">
        <x:v>5030000067</x:v>
      </x:c>
      <x:c r="E1918" s="9" t="str">
        <x:v>TURMA LV INST POSTE CHAVE SEC SECO 3F LV</x:v>
      </x:c>
      <x:c r="F1918" s="3" t="str">
        <x:v>UNIDADE</x:v>
      </x:c>
      <x:c r="G1918" s="10" t="n">
        <x:v>0</x:v>
      </x:c>
      <x:c r="H1918" s="10" t="str">
        <x:f>IF(G1918="","",G1918/12)</x:f>
      </x:c>
      <x:c r="I1918" s="10" t="n">
        <x:v>0</x:v>
      </x:c>
      <x:c r="J1918" s="10" t="str">
        <x:f>IF(H1918="","",I1918-H1918)</x:f>
      </x:c>
      <x:c r="K1918" s="11" t="str">
        <x:f>IF(H1918&gt;0,I1918/H1918,"")</x:f>
      </x:c>
      <x:c r="L1918" s="12" t="n">
        <x:v>0</x:v>
      </x:c>
      <x:c r="M1918" s="12" t="n">
        <x:v>0</x:v>
      </x:c>
      <x:c r="N1918" s="12" t="n">
        <x:f>M1918-L1918</x:f>
        <x:v>0</x:v>
      </x:c>
      <x:c r="O1918" s="3" t="str">
        <x:v>Anexo IX</x:v>
      </x:c>
    </x:row>
    <x:row r="1919" ht="34" customHeight="1">
      <x:c r="A1919" s="3" t="str">
        <x:v>Agosto</x:v>
      </x:c>
      <x:c r="B1919" s="3" t="str">
        <x:v>O&amp;M</x:v>
      </x:c>
      <x:c r="C1919" s="3" t="str">
        <x:v>PRODUÇÃO</x:v>
      </x:c>
      <x:c r="D1919" s="3" t="str">
        <x:v>5030000068</x:v>
      </x:c>
      <x:c r="E1919" s="9" t="str">
        <x:v>TURMA LV RET POSTE CHAVE SEC SECO 3F LV</x:v>
      </x:c>
      <x:c r="F1919" s="3" t="str">
        <x:v>UNIDADE</x:v>
      </x:c>
      <x:c r="G1919" s="10" t="n">
        <x:v>0</x:v>
      </x:c>
      <x:c r="H1919" s="10" t="str">
        <x:f>IF(G1919="","",G1919/12)</x:f>
      </x:c>
      <x:c r="I1919" s="10" t="n">
        <x:v>0</x:v>
      </x:c>
      <x:c r="J1919" s="10" t="str">
        <x:f>IF(H1919="","",I1919-H1919)</x:f>
      </x:c>
      <x:c r="K1919" s="11" t="str">
        <x:f>IF(H1919&gt;0,I1919/H1919,"")</x:f>
      </x:c>
      <x:c r="L1919" s="12" t="n">
        <x:v>0</x:v>
      </x:c>
      <x:c r="M1919" s="12" t="n">
        <x:v>0</x:v>
      </x:c>
      <x:c r="N1919" s="12" t="n">
        <x:f>M1919-L1919</x:f>
        <x:v>0</x:v>
      </x:c>
      <x:c r="O1919" s="3" t="str">
        <x:v>Anexo IX</x:v>
      </x:c>
    </x:row>
    <x:row r="1920" ht="34" customHeight="1">
      <x:c r="A1920" s="3" t="str">
        <x:v>Agosto</x:v>
      </x:c>
      <x:c r="B1920" s="3" t="str">
        <x:v>O&amp;M</x:v>
      </x:c>
      <x:c r="C1920" s="3" t="str">
        <x:v>PRODUÇÃO</x:v>
      </x:c>
      <x:c r="D1920" s="3" t="str">
        <x:v>5030000069</x:v>
      </x:c>
      <x:c r="E1920" s="9" t="str">
        <x:v>TURMA LV INST POSTE REGULADOR TENSAO LV</x:v>
      </x:c>
      <x:c r="F1920" s="3" t="str">
        <x:v>UNIDADE</x:v>
      </x:c>
      <x:c r="G1920" s="10" t="n">
        <x:v>0</x:v>
      </x:c>
      <x:c r="H1920" s="10" t="str">
        <x:f>IF(G1920="","",G1920/12)</x:f>
      </x:c>
      <x:c r="I1920" s="10" t="n">
        <x:v>0</x:v>
      </x:c>
      <x:c r="J1920" s="10" t="str">
        <x:f>IF(H1920="","",I1920-H1920)</x:f>
      </x:c>
      <x:c r="K1920" s="11" t="str">
        <x:f>IF(H1920&gt;0,I1920/H1920,"")</x:f>
      </x:c>
      <x:c r="L1920" s="12" t="n">
        <x:v>0</x:v>
      </x:c>
      <x:c r="M1920" s="12" t="n">
        <x:v>0</x:v>
      </x:c>
      <x:c r="N1920" s="12" t="n">
        <x:f>M1920-L1920</x:f>
        <x:v>0</x:v>
      </x:c>
      <x:c r="O1920" s="3" t="str">
        <x:v>Anexo IX</x:v>
      </x:c>
    </x:row>
    <x:row r="1921" ht="34" customHeight="1">
      <x:c r="A1921" s="3" t="str">
        <x:v>Agosto</x:v>
      </x:c>
      <x:c r="B1921" s="3" t="str">
        <x:v>O&amp;M</x:v>
      </x:c>
      <x:c r="C1921" s="3" t="str">
        <x:v>PRODUÇÃO</x:v>
      </x:c>
      <x:c r="D1921" s="3" t="str">
        <x:v>5030000070</x:v>
      </x:c>
      <x:c r="E1921" s="9" t="str">
        <x:v>TURMA LV RET POSTE REGULADOR TENSAO LV</x:v>
      </x:c>
      <x:c r="F1921" s="3" t="str">
        <x:v>UNIDADE</x:v>
      </x:c>
      <x:c r="G1921" s="10" t="n">
        <x:v>0</x:v>
      </x:c>
      <x:c r="H1921" s="10" t="str">
        <x:f>IF(G1921="","",G1921/12)</x:f>
      </x:c>
      <x:c r="I1921" s="10" t="n">
        <x:v>0</x:v>
      </x:c>
      <x:c r="J1921" s="10" t="str">
        <x:f>IF(H1921="","",I1921-H1921)</x:f>
      </x:c>
      <x:c r="K1921" s="11" t="str">
        <x:f>IF(H1921&gt;0,I1921/H1921,"")</x:f>
      </x:c>
      <x:c r="L1921" s="12" t="n">
        <x:v>0</x:v>
      </x:c>
      <x:c r="M1921" s="12" t="n">
        <x:v>0</x:v>
      </x:c>
      <x:c r="N1921" s="12" t="n">
        <x:f>M1921-L1921</x:f>
        <x:v>0</x:v>
      </x:c>
      <x:c r="O1921" s="3" t="str">
        <x:v>Anexo IX</x:v>
      </x:c>
    </x:row>
    <x:row r="1922" ht="34" customHeight="1">
      <x:c r="A1922" s="3" t="str">
        <x:v>Agosto</x:v>
      </x:c>
      <x:c r="B1922" s="3" t="str">
        <x:v>O&amp;M</x:v>
      </x:c>
      <x:c r="C1922" s="3" t="str">
        <x:v>PRODUÇÃO</x:v>
      </x:c>
      <x:c r="D1922" s="3" t="str">
        <x:v>5030000071</x:v>
      </x:c>
      <x:c r="E1922" s="9" t="str">
        <x:v>TURMA LV INST POSTE BCO CAPACITOR LV</x:v>
      </x:c>
      <x:c r="F1922" s="3" t="str">
        <x:v>UNIDADE</x:v>
      </x:c>
      <x:c r="G1922" s="10" t="n">
        <x:v>0</x:v>
      </x:c>
      <x:c r="H1922" s="10" t="str">
        <x:f>IF(G1922="","",G1922/12)</x:f>
      </x:c>
      <x:c r="I1922" s="10" t="n">
        <x:v>0</x:v>
      </x:c>
      <x:c r="J1922" s="10" t="str">
        <x:f>IF(H1922="","",I1922-H1922)</x:f>
      </x:c>
      <x:c r="K1922" s="11" t="str">
        <x:f>IF(H1922&gt;0,I1922/H1922,"")</x:f>
      </x:c>
      <x:c r="L1922" s="12" t="n">
        <x:v>0</x:v>
      </x:c>
      <x:c r="M1922" s="12" t="n">
        <x:v>0</x:v>
      </x:c>
      <x:c r="N1922" s="12" t="n">
        <x:f>M1922-L1922</x:f>
        <x:v>0</x:v>
      </x:c>
      <x:c r="O1922" s="3" t="str">
        <x:v>Anexo IX</x:v>
      </x:c>
    </x:row>
    <x:row r="1923" ht="34" customHeight="1">
      <x:c r="A1923" s="3" t="str">
        <x:v>Agosto</x:v>
      </x:c>
      <x:c r="B1923" s="3" t="str">
        <x:v>O&amp;M</x:v>
      </x:c>
      <x:c r="C1923" s="3" t="str">
        <x:v>PRODUÇÃO</x:v>
      </x:c>
      <x:c r="D1923" s="3" t="str">
        <x:v>5030000072</x:v>
      </x:c>
      <x:c r="E1923" s="9" t="str">
        <x:v>TURMA LV RET POSTE BCO CAPACITOR LV</x:v>
      </x:c>
      <x:c r="F1923" s="3" t="str">
        <x:v>UNIDADE</x:v>
      </x:c>
      <x:c r="G1923" s="10" t="n">
        <x:v>0</x:v>
      </x:c>
      <x:c r="H1923" s="10" t="str">
        <x:f>IF(G1923="","",G1923/12)</x:f>
      </x:c>
      <x:c r="I1923" s="10" t="n">
        <x:v>0</x:v>
      </x:c>
      <x:c r="J1923" s="10" t="str">
        <x:f>IF(H1923="","",I1923-H1923)</x:f>
      </x:c>
      <x:c r="K1923" s="11" t="str">
        <x:f>IF(H1923&gt;0,I1923/H1923,"")</x:f>
      </x:c>
      <x:c r="L1923" s="12" t="n">
        <x:v>0</x:v>
      </x:c>
      <x:c r="M1923" s="12" t="n">
        <x:v>0</x:v>
      </x:c>
      <x:c r="N1923" s="12" t="n">
        <x:f>M1923-L1923</x:f>
        <x:v>0</x:v>
      </x:c>
      <x:c r="O1923" s="3" t="str">
        <x:v>Anexo IX</x:v>
      </x:c>
    </x:row>
    <x:row r="1924" ht="34" customHeight="1">
      <x:c r="A1924" s="3" t="str">
        <x:v>Agosto</x:v>
      </x:c>
      <x:c r="B1924" s="3" t="str">
        <x:v>O&amp;M</x:v>
      </x:c>
      <x:c r="C1924" s="3" t="str">
        <x:v>PRODUÇÃO</x:v>
      </x:c>
      <x:c r="D1924" s="3" t="str">
        <x:v>5030000073</x:v>
      </x:c>
      <x:c r="E1924" s="9" t="str">
        <x:v>TURMA LV INST POSTE TRAFO LV</x:v>
      </x:c>
      <x:c r="F1924" s="3" t="str">
        <x:v>UNIDADE</x:v>
      </x:c>
      <x:c r="G1924" s="10" t="n">
        <x:v>0</x:v>
      </x:c>
      <x:c r="H1924" s="10" t="str">
        <x:f>IF(G1924="","",G1924/12)</x:f>
      </x:c>
      <x:c r="I1924" s="10" t="n">
        <x:v>1</x:v>
      </x:c>
      <x:c r="J1924" s="10" t="str">
        <x:f>IF(H1924="","",I1924-H1924)</x:f>
      </x:c>
      <x:c r="K1924" s="11" t="str">
        <x:f>IF(H1924&gt;0,I1924/H1924,"")</x:f>
      </x:c>
      <x:c r="L1924" s="12" t="n">
        <x:v>0</x:v>
      </x:c>
      <x:c r="M1924" s="12" t="n">
        <x:v>1268.91</x:v>
      </x:c>
      <x:c r="N1924" s="12" t="n">
        <x:f>M1924-L1924</x:f>
        <x:v>1268.91</x:v>
      </x:c>
      <x:c r="O1924" s="3" t="str">
        <x:v>Anexo IX</x:v>
      </x:c>
    </x:row>
    <x:row r="1925" ht="34" customHeight="1">
      <x:c r="A1925" s="3" t="str">
        <x:v>Agosto</x:v>
      </x:c>
      <x:c r="B1925" s="3" t="str">
        <x:v>O&amp;M</x:v>
      </x:c>
      <x:c r="C1925" s="3" t="str">
        <x:v>PRODUÇÃO</x:v>
      </x:c>
      <x:c r="D1925" s="3" t="str">
        <x:v>5030000074</x:v>
      </x:c>
      <x:c r="E1925" s="9" t="str">
        <x:v>TURMA LV RET POSTE TRAFO LV</x:v>
      </x:c>
      <x:c r="F1925" s="3" t="str">
        <x:v>UNIDADE</x:v>
      </x:c>
      <x:c r="G1925" s="10" t="n">
        <x:v>0</x:v>
      </x:c>
      <x:c r="H1925" s="10" t="str">
        <x:f>IF(G1925="","",G1925/12)</x:f>
      </x:c>
      <x:c r="I1925" s="10" t="n">
        <x:v>0</x:v>
      </x:c>
      <x:c r="J1925" s="10" t="str">
        <x:f>IF(H1925="","",I1925-H1925)</x:f>
      </x:c>
      <x:c r="K1925" s="11" t="str">
        <x:f>IF(H1925&gt;0,I1925/H1925,"")</x:f>
      </x:c>
      <x:c r="L1925" s="12" t="n">
        <x:v>0</x:v>
      </x:c>
      <x:c r="M1925" s="12" t="n">
        <x:v>0</x:v>
      </x:c>
      <x:c r="N1925" s="12" t="n">
        <x:f>M1925-L1925</x:f>
        <x:v>0</x:v>
      </x:c>
      <x:c r="O1925" s="3" t="str">
        <x:v>Anexo IX</x:v>
      </x:c>
    </x:row>
    <x:row r="1926" ht="34" customHeight="1">
      <x:c r="A1926" s="3" t="str">
        <x:v>Agosto</x:v>
      </x:c>
      <x:c r="B1926" s="3" t="str">
        <x:v>O&amp;M</x:v>
      </x:c>
      <x:c r="C1926" s="3" t="str">
        <x:v>PRODUÇÃO</x:v>
      </x:c>
      <x:c r="D1926" s="3" t="str">
        <x:v>5030000075</x:v>
      </x:c>
      <x:c r="E1926" s="9" t="str">
        <x:v>INST ESTAI AEREO LV</x:v>
      </x:c>
      <x:c r="F1926" s="3" t="str">
        <x:v>UNIDADE</x:v>
      </x:c>
      <x:c r="G1926" s="10" t="n">
        <x:v>0</x:v>
      </x:c>
      <x:c r="H1926" s="10" t="str">
        <x:f>IF(G1926="","",G1926/12)</x:f>
      </x:c>
      <x:c r="I1926" s="10" t="n">
        <x:v>0</x:v>
      </x:c>
      <x:c r="J1926" s="10" t="str">
        <x:f>IF(H1926="","",I1926-H1926)</x:f>
      </x:c>
      <x:c r="K1926" s="11" t="str">
        <x:f>IF(H1926&gt;0,I1926/H1926,"")</x:f>
      </x:c>
      <x:c r="L1926" s="12" t="n">
        <x:v>0</x:v>
      </x:c>
      <x:c r="M1926" s="12" t="n">
        <x:v>0</x:v>
      </x:c>
      <x:c r="N1926" s="12" t="n">
        <x:f>M1926-L1926</x:f>
        <x:v>0</x:v>
      </x:c>
      <x:c r="O1926" s="3" t="str">
        <x:v>Anexo IX</x:v>
      </x:c>
    </x:row>
    <x:row r="1927" ht="34" customHeight="1">
      <x:c r="A1927" s="3" t="str">
        <x:v>Agosto</x:v>
      </x:c>
      <x:c r="B1927" s="3" t="str">
        <x:v>O&amp;M</x:v>
      </x:c>
      <x:c r="C1927" s="3" t="str">
        <x:v>PRODUÇÃO</x:v>
      </x:c>
      <x:c r="D1927" s="3" t="str">
        <x:v>5030000076</x:v>
      </x:c>
      <x:c r="E1927" s="9" t="str">
        <x:v>RET ESTAI AEREO LV</x:v>
      </x:c>
      <x:c r="F1927" s="3" t="str">
        <x:v>UNIDADE</x:v>
      </x:c>
      <x:c r="G1927" s="10" t="n">
        <x:v>0</x:v>
      </x:c>
      <x:c r="H1927" s="10" t="str">
        <x:f>IF(G1927="","",G1927/12)</x:f>
      </x:c>
      <x:c r="I1927" s="10" t="n">
        <x:v>1</x:v>
      </x:c>
      <x:c r="J1927" s="10" t="str">
        <x:f>IF(H1927="","",I1927-H1927)</x:f>
      </x:c>
      <x:c r="K1927" s="11" t="str">
        <x:f>IF(H1927&gt;0,I1927/H1927,"")</x:f>
      </x:c>
      <x:c r="L1927" s="12" t="n">
        <x:v>0</x:v>
      </x:c>
      <x:c r="M1927" s="12" t="n">
        <x:v>358.93</x:v>
      </x:c>
      <x:c r="N1927" s="12" t="n">
        <x:f>M1927-L1927</x:f>
        <x:v>358.93</x:v>
      </x:c>
      <x:c r="O1927" s="3" t="str">
        <x:v>Anexo IX</x:v>
      </x:c>
    </x:row>
    <x:row r="1928" ht="34" customHeight="1">
      <x:c r="A1928" s="3" t="str">
        <x:v>Agosto</x:v>
      </x:c>
      <x:c r="B1928" s="3" t="str">
        <x:v>O&amp;M</x:v>
      </x:c>
      <x:c r="C1928" s="3" t="str">
        <x:v>PRODUÇÃO</x:v>
      </x:c>
      <x:c r="D1928" s="3" t="str">
        <x:v>5030000077</x:v>
      </x:c>
      <x:c r="E1928" s="9" t="str">
        <x:v>TENSIONAR ESTAI LV</x:v>
      </x:c>
      <x:c r="F1928" s="3" t="str">
        <x:v>UNIDADE</x:v>
      </x:c>
      <x:c r="G1928" s="10" t="n">
        <x:v>0</x:v>
      </x:c>
      <x:c r="H1928" s="10" t="str">
        <x:f>IF(G1928="","",G1928/12)</x:f>
      </x:c>
      <x:c r="I1928" s="10" t="n">
        <x:v>0</x:v>
      </x:c>
      <x:c r="J1928" s="10" t="str">
        <x:f>IF(H1928="","",I1928-H1928)</x:f>
      </x:c>
      <x:c r="K1928" s="11" t="str">
        <x:f>IF(H1928&gt;0,I1928/H1928,"")</x:f>
      </x:c>
      <x:c r="L1928" s="12" t="n">
        <x:v>0</x:v>
      </x:c>
      <x:c r="M1928" s="12" t="n">
        <x:v>0</x:v>
      </x:c>
      <x:c r="N1928" s="12" t="n">
        <x:f>M1928-L1928</x:f>
        <x:v>0</x:v>
      </x:c>
      <x:c r="O1928" s="3" t="str">
        <x:v>Anexo IX</x:v>
      </x:c>
    </x:row>
    <x:row r="1929" ht="34" customHeight="1">
      <x:c r="A1929" s="3" t="str">
        <x:v>Agosto</x:v>
      </x:c>
      <x:c r="B1929" s="3" t="str">
        <x:v>O&amp;M</x:v>
      </x:c>
      <x:c r="C1929" s="3" t="str">
        <x:v>PRODUÇÃO</x:v>
      </x:c>
      <x:c r="D1929" s="3" t="str">
        <x:v>5032000198</x:v>
      </x:c>
      <x:c r="E1929" s="9" t="str">
        <x:v>INST COND NU COBRE &gt; 50MM² LV</x:v>
      </x:c>
      <x:c r="F1929" s="3" t="str">
        <x:v>METRO</x:v>
      </x:c>
      <x:c r="G1929" s="10" t="n">
        <x:v>0</x:v>
      </x:c>
      <x:c r="H1929" s="10" t="str">
        <x:f>IF(G1929="","",G1929/12)</x:f>
      </x:c>
      <x:c r="I1929" s="10" t="n">
        <x:v>0</x:v>
      </x:c>
      <x:c r="J1929" s="10" t="str">
        <x:f>IF(H1929="","",I1929-H1929)</x:f>
      </x:c>
      <x:c r="K1929" s="11" t="str">
        <x:f>IF(H1929&gt;0,I1929/H1929,"")</x:f>
      </x:c>
      <x:c r="L1929" s="12" t="n">
        <x:v>0</x:v>
      </x:c>
      <x:c r="M1929" s="12" t="n">
        <x:v>0</x:v>
      </x:c>
      <x:c r="N1929" s="12" t="n">
        <x:f>M1929-L1929</x:f>
        <x:v>0</x:v>
      </x:c>
      <x:c r="O1929" s="3" t="str">
        <x:v>Anexo IX</x:v>
      </x:c>
    </x:row>
    <x:row r="1930" ht="34" customHeight="1">
      <x:c r="A1930" s="3" t="str">
        <x:v>Agosto</x:v>
      </x:c>
      <x:c r="B1930" s="3" t="str">
        <x:v>O&amp;M</x:v>
      </x:c>
      <x:c r="C1930" s="3" t="str">
        <x:v>PRODUÇÃO</x:v>
      </x:c>
      <x:c r="D1930" s="3" t="str">
        <x:v>5032000199</x:v>
      </x:c>
      <x:c r="E1930" s="9" t="str">
        <x:v>RET COND NU COBRE &gt; 50MM² LV</x:v>
      </x:c>
      <x:c r="F1930" s="3" t="str">
        <x:v>METRO</x:v>
      </x:c>
      <x:c r="G1930" s="10" t="n">
        <x:v>0</x:v>
      </x:c>
      <x:c r="H1930" s="10" t="str">
        <x:f>IF(G1930="","",G1930/12)</x:f>
      </x:c>
      <x:c r="I1930" s="10" t="n">
        <x:v>0</x:v>
      </x:c>
      <x:c r="J1930" s="10" t="str">
        <x:f>IF(H1930="","",I1930-H1930)</x:f>
      </x:c>
      <x:c r="K1930" s="11" t="str">
        <x:f>IF(H1930&gt;0,I1930/H1930,"")</x:f>
      </x:c>
      <x:c r="L1930" s="12" t="n">
        <x:v>0</x:v>
      </x:c>
      <x:c r="M1930" s="12" t="n">
        <x:v>0</x:v>
      </x:c>
      <x:c r="N1930" s="12" t="n">
        <x:f>M1930-L1930</x:f>
        <x:v>0</x:v>
      </x:c>
      <x:c r="O1930" s="3" t="str">
        <x:v>Anexo IX</x:v>
      </x:c>
    </x:row>
    <x:row r="1931" ht="34" customHeight="1">
      <x:c r="A1931" s="3" t="str">
        <x:v>Agosto</x:v>
      </x:c>
      <x:c r="B1931" s="3" t="str">
        <x:v>O&amp;M</x:v>
      </x:c>
      <x:c r="C1931" s="3" t="str">
        <x:v>PRODUÇÃO</x:v>
      </x:c>
      <x:c r="D1931" s="3" t="str">
        <x:v>5032000200</x:v>
      </x:c>
      <x:c r="E1931" s="9" t="str">
        <x:v>INST COND NU COBRE &lt;= 50MM² LV</x:v>
      </x:c>
      <x:c r="F1931" s="3" t="str">
        <x:v>METRO</x:v>
      </x:c>
      <x:c r="G1931" s="10" t="n">
        <x:v>0</x:v>
      </x:c>
      <x:c r="H1931" s="10" t="str">
        <x:f>IF(G1931="","",G1931/12)</x:f>
      </x:c>
      <x:c r="I1931" s="10" t="n">
        <x:v>0</x:v>
      </x:c>
      <x:c r="J1931" s="10" t="str">
        <x:f>IF(H1931="","",I1931-H1931)</x:f>
      </x:c>
      <x:c r="K1931" s="11" t="str">
        <x:f>IF(H1931&gt;0,I1931/H1931,"")</x:f>
      </x:c>
      <x:c r="L1931" s="12" t="n">
        <x:v>0</x:v>
      </x:c>
      <x:c r="M1931" s="12" t="n">
        <x:v>0</x:v>
      </x:c>
      <x:c r="N1931" s="12" t="n">
        <x:f>M1931-L1931</x:f>
        <x:v>0</x:v>
      </x:c>
      <x:c r="O1931" s="3" t="str">
        <x:v>Anexo IX</x:v>
      </x:c>
    </x:row>
    <x:row r="1932" ht="34" customHeight="1">
      <x:c r="A1932" s="3" t="str">
        <x:v>Agosto</x:v>
      </x:c>
      <x:c r="B1932" s="3" t="str">
        <x:v>O&amp;M</x:v>
      </x:c>
      <x:c r="C1932" s="3" t="str">
        <x:v>PRODUÇÃO</x:v>
      </x:c>
      <x:c r="D1932" s="3" t="str">
        <x:v>5032000201</x:v>
      </x:c>
      <x:c r="E1932" s="9" t="str">
        <x:v>RET COND NU COBRE &lt;= 50MM² LV</x:v>
      </x:c>
      <x:c r="F1932" s="3" t="str">
        <x:v>METRO</x:v>
      </x:c>
      <x:c r="G1932" s="10" t="n">
        <x:v>0</x:v>
      </x:c>
      <x:c r="H1932" s="10" t="str">
        <x:f>IF(G1932="","",G1932/12)</x:f>
      </x:c>
      <x:c r="I1932" s="10" t="n">
        <x:v>0</x:v>
      </x:c>
      <x:c r="J1932" s="10" t="str">
        <x:f>IF(H1932="","",I1932-H1932)</x:f>
      </x:c>
      <x:c r="K1932" s="11" t="str">
        <x:f>IF(H1932&gt;0,I1932/H1932,"")</x:f>
      </x:c>
      <x:c r="L1932" s="12" t="n">
        <x:v>0</x:v>
      </x:c>
      <x:c r="M1932" s="12" t="n">
        <x:v>0</x:v>
      </x:c>
      <x:c r="N1932" s="12" t="n">
        <x:f>M1932-L1932</x:f>
        <x:v>0</x:v>
      </x:c>
      <x:c r="O1932" s="3" t="str">
        <x:v>Anexo IX</x:v>
      </x:c>
    </x:row>
    <x:row r="1933" ht="34" customHeight="1">
      <x:c r="A1933" s="3" t="str">
        <x:v>Agosto</x:v>
      </x:c>
      <x:c r="B1933" s="3" t="str">
        <x:v>O&amp;M</x:v>
      </x:c>
      <x:c r="C1933" s="3" t="str">
        <x:v>PRODUÇÃO</x:v>
      </x:c>
      <x:c r="D1933" s="3" t="str">
        <x:v>5032000202</x:v>
      </x:c>
      <x:c r="E1933" s="9" t="str">
        <x:v>INST COND NU ALUMINIO &gt; 1/0 LV</x:v>
      </x:c>
      <x:c r="F1933" s="3" t="str">
        <x:v>METRO</x:v>
      </x:c>
      <x:c r="G1933" s="10" t="n">
        <x:v>0</x:v>
      </x:c>
      <x:c r="H1933" s="10" t="str">
        <x:f>IF(G1933="","",G1933/12)</x:f>
      </x:c>
      <x:c r="I1933" s="10" t="n">
        <x:v>0</x:v>
      </x:c>
      <x:c r="J1933" s="10" t="str">
        <x:f>IF(H1933="","",I1933-H1933)</x:f>
      </x:c>
      <x:c r="K1933" s="11" t="str">
        <x:f>IF(H1933&gt;0,I1933/H1933,"")</x:f>
      </x:c>
      <x:c r="L1933" s="12" t="n">
        <x:v>0</x:v>
      </x:c>
      <x:c r="M1933" s="12" t="n">
        <x:v>0</x:v>
      </x:c>
      <x:c r="N1933" s="12" t="n">
        <x:f>M1933-L1933</x:f>
        <x:v>0</x:v>
      </x:c>
      <x:c r="O1933" s="3" t="str">
        <x:v>Anexo IX</x:v>
      </x:c>
    </x:row>
    <x:row r="1934" ht="34" customHeight="1">
      <x:c r="A1934" s="3" t="str">
        <x:v>Agosto</x:v>
      </x:c>
      <x:c r="B1934" s="3" t="str">
        <x:v>O&amp;M</x:v>
      </x:c>
      <x:c r="C1934" s="3" t="str">
        <x:v>PRODUÇÃO</x:v>
      </x:c>
      <x:c r="D1934" s="3" t="str">
        <x:v>5032000203</x:v>
      </x:c>
      <x:c r="E1934" s="9" t="str">
        <x:v>RET COND NU ALUMINIO &gt; 1/0 LV</x:v>
      </x:c>
      <x:c r="F1934" s="3" t="str">
        <x:v>METRO</x:v>
      </x:c>
      <x:c r="G1934" s="10" t="n">
        <x:v>0</x:v>
      </x:c>
      <x:c r="H1934" s="10" t="str">
        <x:f>IF(G1934="","",G1934/12)</x:f>
      </x:c>
      <x:c r="I1934" s="10" t="n">
        <x:v>105</x:v>
      </x:c>
      <x:c r="J1934" s="10" t="str">
        <x:f>IF(H1934="","",I1934-H1934)</x:f>
      </x:c>
      <x:c r="K1934" s="11" t="str">
        <x:f>IF(H1934&gt;0,I1934/H1934,"")</x:f>
      </x:c>
      <x:c r="L1934" s="12" t="n">
        <x:v>0</x:v>
      </x:c>
      <x:c r="M1934" s="12" t="n">
        <x:v>920.85</x:v>
      </x:c>
      <x:c r="N1934" s="12" t="n">
        <x:f>M1934-L1934</x:f>
        <x:v>920.85</x:v>
      </x:c>
      <x:c r="O1934" s="3" t="str">
        <x:v>Anexo IX</x:v>
      </x:c>
    </x:row>
    <x:row r="1935" ht="34" customHeight="1">
      <x:c r="A1935" s="3" t="str">
        <x:v>Agosto</x:v>
      </x:c>
      <x:c r="B1935" s="3" t="str">
        <x:v>O&amp;M</x:v>
      </x:c>
      <x:c r="C1935" s="3" t="str">
        <x:v>PRODUÇÃO</x:v>
      </x:c>
      <x:c r="D1935" s="3" t="str">
        <x:v>5032000204</x:v>
      </x:c>
      <x:c r="E1935" s="9" t="str">
        <x:v>INST COND NU ALUMINIO &lt;= 1/0 LV</x:v>
      </x:c>
      <x:c r="F1935" s="3" t="str">
        <x:v>METRO</x:v>
      </x:c>
      <x:c r="G1935" s="10" t="n">
        <x:v>0</x:v>
      </x:c>
      <x:c r="H1935" s="10" t="str">
        <x:f>IF(G1935="","",G1935/12)</x:f>
      </x:c>
      <x:c r="I1935" s="10" t="n">
        <x:v>0</x:v>
      </x:c>
      <x:c r="J1935" s="10" t="str">
        <x:f>IF(H1935="","",I1935-H1935)</x:f>
      </x:c>
      <x:c r="K1935" s="11" t="str">
        <x:f>IF(H1935&gt;0,I1935/H1935,"")</x:f>
      </x:c>
      <x:c r="L1935" s="12" t="n">
        <x:v>0</x:v>
      </x:c>
      <x:c r="M1935" s="12" t="n">
        <x:v>0</x:v>
      </x:c>
      <x:c r="N1935" s="12" t="n">
        <x:f>M1935-L1935</x:f>
        <x:v>0</x:v>
      </x:c>
      <x:c r="O1935" s="3" t="str">
        <x:v>Anexo IX</x:v>
      </x:c>
    </x:row>
    <x:row r="1936" ht="34" customHeight="1">
      <x:c r="A1936" s="3" t="str">
        <x:v>Agosto</x:v>
      </x:c>
      <x:c r="B1936" s="3" t="str">
        <x:v>O&amp;M</x:v>
      </x:c>
      <x:c r="C1936" s="3" t="str">
        <x:v>PRODUÇÃO</x:v>
      </x:c>
      <x:c r="D1936" s="3" t="str">
        <x:v>5032000205</x:v>
      </x:c>
      <x:c r="E1936" s="9" t="str">
        <x:v>RET COND NU ALUMINIO &lt;= 1/0 LV</x:v>
      </x:c>
      <x:c r="F1936" s="3" t="str">
        <x:v>METRO</x:v>
      </x:c>
      <x:c r="G1936" s="10" t="n">
        <x:v>0</x:v>
      </x:c>
      <x:c r="H1936" s="10" t="str">
        <x:f>IF(G1936="","",G1936/12)</x:f>
      </x:c>
      <x:c r="I1936" s="10" t="n">
        <x:v>0</x:v>
      </x:c>
      <x:c r="J1936" s="10" t="str">
        <x:f>IF(H1936="","",I1936-H1936)</x:f>
      </x:c>
      <x:c r="K1936" s="11" t="str">
        <x:f>IF(H1936&gt;0,I1936/H1936,"")</x:f>
      </x:c>
      <x:c r="L1936" s="12" t="n">
        <x:v>0</x:v>
      </x:c>
      <x:c r="M1936" s="12" t="n">
        <x:v>0</x:v>
      </x:c>
      <x:c r="N1936" s="12" t="n">
        <x:f>M1936-L1936</x:f>
        <x:v>0</x:v>
      </x:c>
      <x:c r="O1936" s="3" t="str">
        <x:v>Anexo IX</x:v>
      </x:c>
    </x:row>
    <x:row r="1937" ht="34" customHeight="1">
      <x:c r="A1937" s="3" t="str">
        <x:v>Agosto</x:v>
      </x:c>
      <x:c r="B1937" s="3" t="str">
        <x:v>O&amp;M</x:v>
      </x:c>
      <x:c r="C1937" s="3" t="str">
        <x:v>PRODUÇÃO</x:v>
      </x:c>
      <x:c r="D1937" s="3" t="str">
        <x:v>5032000210</x:v>
      </x:c>
      <x:c r="E1937" s="9" t="str">
        <x:v>INST JUMPER EM CONDUTOR LV</x:v>
      </x:c>
      <x:c r="F1937" s="3" t="str">
        <x:v>UNIDADE</x:v>
      </x:c>
      <x:c r="G1937" s="10" t="n">
        <x:v>0</x:v>
      </x:c>
      <x:c r="H1937" s="10" t="str">
        <x:f>IF(G1937="","",G1937/12)</x:f>
      </x:c>
      <x:c r="I1937" s="10" t="n">
        <x:v>0</x:v>
      </x:c>
      <x:c r="J1937" s="10" t="str">
        <x:f>IF(H1937="","",I1937-H1937)</x:f>
      </x:c>
      <x:c r="K1937" s="11" t="str">
        <x:f>IF(H1937&gt;0,I1937/H1937,"")</x:f>
      </x:c>
      <x:c r="L1937" s="12" t="n">
        <x:v>0</x:v>
      </x:c>
      <x:c r="M1937" s="12" t="n">
        <x:v>0</x:v>
      </x:c>
      <x:c r="N1937" s="12" t="n">
        <x:f>M1937-L1937</x:f>
        <x:v>0</x:v>
      </x:c>
      <x:c r="O1937" s="3" t="str">
        <x:v>Anexo IX</x:v>
      </x:c>
    </x:row>
    <x:row r="1938" ht="34" customHeight="1">
      <x:c r="A1938" s="3" t="str">
        <x:v>Agosto</x:v>
      </x:c>
      <x:c r="B1938" s="3" t="str">
        <x:v>O&amp;M</x:v>
      </x:c>
      <x:c r="C1938" s="3" t="str">
        <x:v>PRODUÇÃO</x:v>
      </x:c>
      <x:c r="D1938" s="3" t="str">
        <x:v>5032000211</x:v>
      </x:c>
      <x:c r="E1938" s="9" t="str">
        <x:v>RET JUMPER EM CONDUTOR LV</x:v>
      </x:c>
      <x:c r="F1938" s="3" t="str">
        <x:v>UNIDADE</x:v>
      </x:c>
      <x:c r="G1938" s="10" t="n">
        <x:v>0</x:v>
      </x:c>
      <x:c r="H1938" s="10" t="str">
        <x:f>IF(G1938="","",G1938/12)</x:f>
      </x:c>
      <x:c r="I1938" s="10" t="n">
        <x:v>0</x:v>
      </x:c>
      <x:c r="J1938" s="10" t="str">
        <x:f>IF(H1938="","",I1938-H1938)</x:f>
      </x:c>
      <x:c r="K1938" s="11" t="str">
        <x:f>IF(H1938&gt;0,I1938/H1938,"")</x:f>
      </x:c>
      <x:c r="L1938" s="12" t="n">
        <x:v>0</x:v>
      </x:c>
      <x:c r="M1938" s="12" t="n">
        <x:v>0</x:v>
      </x:c>
      <x:c r="N1938" s="12" t="n">
        <x:f>M1938-L1938</x:f>
        <x:v>0</x:v>
      </x:c>
      <x:c r="O1938" s="3" t="str">
        <x:v>Anexo IX</x:v>
      </x:c>
    </x:row>
    <x:row r="1939" ht="34" customHeight="1">
      <x:c r="A1939" s="3" t="str">
        <x:v>Agosto</x:v>
      </x:c>
      <x:c r="B1939" s="3" t="str">
        <x:v>O&amp;M</x:v>
      </x:c>
      <x:c r="C1939" s="3" t="str">
        <x:v>PRODUÇÃO</x:v>
      </x:c>
      <x:c r="D1939" s="3" t="str">
        <x:v>5032000212</x:v>
      </x:c>
      <x:c r="E1939" s="9" t="str">
        <x:v>INST PASSAGEM DE NEUTRO LV</x:v>
      </x:c>
      <x:c r="F1939" s="3" t="str">
        <x:v>UNIDADE</x:v>
      </x:c>
      <x:c r="G1939" s="10" t="n">
        <x:v>0</x:v>
      </x:c>
      <x:c r="H1939" s="10" t="str">
        <x:f>IF(G1939="","",G1939/12)</x:f>
      </x:c>
      <x:c r="I1939" s="10" t="n">
        <x:v>0</x:v>
      </x:c>
      <x:c r="J1939" s="10" t="str">
        <x:f>IF(H1939="","",I1939-H1939)</x:f>
      </x:c>
      <x:c r="K1939" s="11" t="str">
        <x:f>IF(H1939&gt;0,I1939/H1939,"")</x:f>
      </x:c>
      <x:c r="L1939" s="12" t="n">
        <x:v>0</x:v>
      </x:c>
      <x:c r="M1939" s="12" t="n">
        <x:v>0</x:v>
      </x:c>
      <x:c r="N1939" s="12" t="n">
        <x:f>M1939-L1939</x:f>
        <x:v>0</x:v>
      </x:c>
      <x:c r="O1939" s="3" t="str">
        <x:v>Anexo IX</x:v>
      </x:c>
    </x:row>
    <x:row r="1940" ht="34" customHeight="1">
      <x:c r="A1940" s="3" t="str">
        <x:v>Agosto</x:v>
      </x:c>
      <x:c r="B1940" s="3" t="str">
        <x:v>O&amp;M</x:v>
      </x:c>
      <x:c r="C1940" s="3" t="str">
        <x:v>PRODUÇÃO</x:v>
      </x:c>
      <x:c r="D1940" s="3" t="str">
        <x:v>5032000213</x:v>
      </x:c>
      <x:c r="E1940" s="9" t="str">
        <x:v>RET PASSAGEM DE NEUTRO LV</x:v>
      </x:c>
      <x:c r="F1940" s="3" t="str">
        <x:v>UNIDADE</x:v>
      </x:c>
      <x:c r="G1940" s="10" t="n">
        <x:v>0</x:v>
      </x:c>
      <x:c r="H1940" s="10" t="str">
        <x:f>IF(G1940="","",G1940/12)</x:f>
      </x:c>
      <x:c r="I1940" s="10" t="n">
        <x:v>0</x:v>
      </x:c>
      <x:c r="J1940" s="10" t="str">
        <x:f>IF(H1940="","",I1940-H1940)</x:f>
      </x:c>
      <x:c r="K1940" s="11" t="str">
        <x:f>IF(H1940&gt;0,I1940/H1940,"")</x:f>
      </x:c>
      <x:c r="L1940" s="12" t="n">
        <x:v>0</x:v>
      </x:c>
      <x:c r="M1940" s="12" t="n">
        <x:v>0</x:v>
      </x:c>
      <x:c r="N1940" s="12" t="n">
        <x:f>M1940-L1940</x:f>
        <x:v>0</x:v>
      </x:c>
      <x:c r="O1940" s="3" t="str">
        <x:v>Anexo IX</x:v>
      </x:c>
    </x:row>
    <x:row r="1941" ht="34" customHeight="1">
      <x:c r="A1941" s="3" t="str">
        <x:v>Agosto</x:v>
      </x:c>
      <x:c r="B1941" s="3" t="str">
        <x:v>O&amp;M</x:v>
      </x:c>
      <x:c r="C1941" s="3" t="str">
        <x:v>PRODUÇÃO</x:v>
      </x:c>
      <x:c r="D1941" s="3" t="str">
        <x:v>5025300405</x:v>
      </x:c>
      <x:c r="E1941" s="9" t="str">
        <x:v>INST ESPACADOR/AFASTADOR REDE PRI/SEC LV</x:v>
      </x:c>
      <x:c r="F1941" s="3" t="str">
        <x:v>CONJUNTO</x:v>
      </x:c>
      <x:c r="G1941" s="10" t="n">
        <x:v>0</x:v>
      </x:c>
      <x:c r="H1941" s="10" t="str">
        <x:f>IF(G1941="","",G1941/12)</x:f>
      </x:c>
      <x:c r="I1941" s="10" t="n">
        <x:v>19</x:v>
      </x:c>
      <x:c r="J1941" s="10" t="str">
        <x:f>IF(H1941="","",I1941-H1941)</x:f>
      </x:c>
      <x:c r="K1941" s="11" t="str">
        <x:f>IF(H1941&gt;0,I1941/H1941,"")</x:f>
      </x:c>
      <x:c r="L1941" s="12" t="n">
        <x:v>0</x:v>
      </x:c>
      <x:c r="M1941" s="12" t="n">
        <x:v>3994.18</x:v>
      </x:c>
      <x:c r="N1941" s="12" t="n">
        <x:f>M1941-L1941</x:f>
        <x:v>3994.18</x:v>
      </x:c>
      <x:c r="O1941" s="3" t="str">
        <x:v>Anexo IX</x:v>
      </x:c>
    </x:row>
    <x:row r="1942" ht="34" customHeight="1">
      <x:c r="A1942" s="3" t="str">
        <x:v>Agosto</x:v>
      </x:c>
      <x:c r="B1942" s="3" t="str">
        <x:v>O&amp;M</x:v>
      </x:c>
      <x:c r="C1942" s="3" t="str">
        <x:v>PRODUÇÃO</x:v>
      </x:c>
      <x:c r="D1942" s="3" t="str">
        <x:v>5025300402</x:v>
      </x:c>
      <x:c r="E1942" s="9" t="str">
        <x:v>RET ESPACADOR/AFASTADOR REDE PRI/SEC LV</x:v>
      </x:c>
      <x:c r="F1942" s="3" t="str">
        <x:v>CONJUNTO</x:v>
      </x:c>
      <x:c r="G1942" s="10" t="n">
        <x:v>0</x:v>
      </x:c>
      <x:c r="H1942" s="10" t="str">
        <x:f>IF(G1942="","",G1942/12)</x:f>
      </x:c>
      <x:c r="I1942" s="10" t="n">
        <x:v>7</x:v>
      </x:c>
      <x:c r="J1942" s="10" t="str">
        <x:f>IF(H1942="","",I1942-H1942)</x:f>
      </x:c>
      <x:c r="K1942" s="11" t="str">
        <x:f>IF(H1942&gt;0,I1942/H1942,"")</x:f>
      </x:c>
      <x:c r="L1942" s="12" t="n">
        <x:v>0</x:v>
      </x:c>
      <x:c r="M1942" s="12" t="n">
        <x:v>959.7</x:v>
      </x:c>
      <x:c r="N1942" s="12" t="n">
        <x:f>M1942-L1942</x:f>
        <x:v>959.7</x:v>
      </x:c>
      <x:c r="O1942" s="3" t="str">
        <x:v>Anexo IX</x:v>
      </x:c>
    </x:row>
    <x:row r="1943" ht="34" customHeight="1">
      <x:c r="A1943" s="3" t="str">
        <x:v>Agosto</x:v>
      </x:c>
      <x:c r="B1943" s="3" t="str">
        <x:v>O&amp;M</x:v>
      </x:c>
      <x:c r="C1943" s="3" t="str">
        <x:v>PRODUÇÃO</x:v>
      </x:c>
      <x:c r="D1943" s="3" t="str">
        <x:v>5032000221</x:v>
      </x:c>
      <x:c r="E1943" s="9" t="str">
        <x:v>RETIRAR OBJETO ESTRANHO REDE LV</x:v>
      </x:c>
      <x:c r="F1943" s="3" t="str">
        <x:v>UNIDADE</x:v>
      </x:c>
      <x:c r="G1943" s="10" t="n">
        <x:v>0</x:v>
      </x:c>
      <x:c r="H1943" s="10" t="str">
        <x:f>IF(G1943="","",G1943/12)</x:f>
      </x:c>
      <x:c r="I1943" s="10" t="n">
        <x:v>3</x:v>
      </x:c>
      <x:c r="J1943" s="10" t="str">
        <x:f>IF(H1943="","",I1943-H1943)</x:f>
      </x:c>
      <x:c r="K1943" s="11" t="str">
        <x:f>IF(H1943&gt;0,I1943/H1943,"")</x:f>
      </x:c>
      <x:c r="L1943" s="12" t="n">
        <x:v>0</x:v>
      </x:c>
      <x:c r="M1943" s="12" t="n">
        <x:v>819.03</x:v>
      </x:c>
      <x:c r="N1943" s="12" t="n">
        <x:f>M1943-L1943</x:f>
        <x:v>819.03</x:v>
      </x:c>
      <x:c r="O1943" s="3" t="str">
        <x:v>Anexo IX</x:v>
      </x:c>
    </x:row>
    <x:row r="1944" ht="34" customHeight="1">
      <x:c r="A1944" s="3" t="str">
        <x:v>Agosto</x:v>
      </x:c>
      <x:c r="B1944" s="3" t="str">
        <x:v>O&amp;M</x:v>
      </x:c>
      <x:c r="C1944" s="3" t="str">
        <x:v>PRODUÇÃO</x:v>
      </x:c>
      <x:c r="D1944" s="3" t="str">
        <x:v>5032000222</x:v>
      </x:c>
      <x:c r="E1944" s="9" t="str">
        <x:v>INST MUFLA RD CONDUTOR LV</x:v>
      </x:c>
      <x:c r="F1944" s="3" t="str">
        <x:v>UNIDADE</x:v>
      </x:c>
      <x:c r="G1944" s="10" t="n">
        <x:v>0</x:v>
      </x:c>
      <x:c r="H1944" s="10" t="str">
        <x:f>IF(G1944="","",G1944/12)</x:f>
      </x:c>
      <x:c r="I1944" s="10" t="n">
        <x:v>3</x:v>
      </x:c>
      <x:c r="J1944" s="10" t="str">
        <x:f>IF(H1944="","",I1944-H1944)</x:f>
      </x:c>
      <x:c r="K1944" s="11" t="str">
        <x:f>IF(H1944&gt;0,I1944/H1944,"")</x:f>
      </x:c>
      <x:c r="L1944" s="12" t="n">
        <x:v>0</x:v>
      </x:c>
      <x:c r="M1944" s="12" t="n">
        <x:v>2295.9</x:v>
      </x:c>
      <x:c r="N1944" s="12" t="n">
        <x:f>M1944-L1944</x:f>
        <x:v>2295.9</x:v>
      </x:c>
      <x:c r="O1944" s="3" t="str">
        <x:v>Anexo IX</x:v>
      </x:c>
    </x:row>
    <x:row r="1945" ht="34" customHeight="1">
      <x:c r="A1945" s="3" t="str">
        <x:v>Agosto</x:v>
      </x:c>
      <x:c r="B1945" s="3" t="str">
        <x:v>O&amp;M</x:v>
      </x:c>
      <x:c r="C1945" s="3" t="str">
        <x:v>PRODUÇÃO</x:v>
      </x:c>
      <x:c r="D1945" s="3" t="str">
        <x:v>5032000223</x:v>
      </x:c>
      <x:c r="E1945" s="9" t="str">
        <x:v>RET MUFLA RD CONDUTOR LV</x:v>
      </x:c>
      <x:c r="F1945" s="3" t="str">
        <x:v>UNIDADE</x:v>
      </x:c>
      <x:c r="G1945" s="10" t="n">
        <x:v>0</x:v>
      </x:c>
      <x:c r="H1945" s="10" t="str">
        <x:f>IF(G1945="","",G1945/12)</x:f>
      </x:c>
      <x:c r="I1945" s="10" t="n">
        <x:v>3</x:v>
      </x:c>
      <x:c r="J1945" s="10" t="str">
        <x:f>IF(H1945="","",I1945-H1945)</x:f>
      </x:c>
      <x:c r="K1945" s="11" t="str">
        <x:f>IF(H1945&gt;0,I1945/H1945,"")</x:f>
      </x:c>
      <x:c r="L1945" s="12" t="n">
        <x:v>0</x:v>
      </x:c>
      <x:c r="M1945" s="12" t="n">
        <x:v>1607.1</x:v>
      </x:c>
      <x:c r="N1945" s="12" t="n">
        <x:f>M1945-L1945</x:f>
        <x:v>1607.1</x:v>
      </x:c>
      <x:c r="O1945" s="3" t="str">
        <x:v>Anexo IX</x:v>
      </x:c>
    </x:row>
    <x:row r="1946" ht="34" customHeight="1">
      <x:c r="A1946" s="3" t="str">
        <x:v>Agosto</x:v>
      </x:c>
      <x:c r="B1946" s="3" t="str">
        <x:v>O&amp;M</x:v>
      </x:c>
      <x:c r="C1946" s="3" t="str">
        <x:v>PRODUÇÃO</x:v>
      </x:c>
      <x:c r="D1946" s="3" t="str">
        <x:v>5031200326</x:v>
      </x:c>
      <x:c r="E1946" s="9" t="str">
        <x:v>INST ESTR PRI 2/3F SUS/PAS SP S/CRUZ LV</x:v>
      </x:c>
      <x:c r="F1946" s="3" t="str">
        <x:v>UNIDADE</x:v>
      </x:c>
      <x:c r="G1946" s="10" t="n">
        <x:v>0</x:v>
      </x:c>
      <x:c r="H1946" s="10" t="str">
        <x:f>IF(G1946="","",G1946/12)</x:f>
      </x:c>
      <x:c r="I1946" s="10" t="n">
        <x:v>0</x:v>
      </x:c>
      <x:c r="J1946" s="10" t="str">
        <x:f>IF(H1946="","",I1946-H1946)</x:f>
      </x:c>
      <x:c r="K1946" s="11" t="str">
        <x:f>IF(H1946&gt;0,I1946/H1946,"")</x:f>
      </x:c>
      <x:c r="L1946" s="12" t="n">
        <x:v>0</x:v>
      </x:c>
      <x:c r="M1946" s="12" t="n">
        <x:v>0</x:v>
      </x:c>
      <x:c r="N1946" s="12" t="n">
        <x:f>M1946-L1946</x:f>
        <x:v>0</x:v>
      </x:c>
      <x:c r="O1946" s="3" t="str">
        <x:v>Anexo IX</x:v>
      </x:c>
    </x:row>
    <x:row r="1947" ht="34" customHeight="1">
      <x:c r="A1947" s="3" t="str">
        <x:v>Agosto</x:v>
      </x:c>
      <x:c r="B1947" s="3" t="str">
        <x:v>O&amp;M</x:v>
      </x:c>
      <x:c r="C1947" s="3" t="str">
        <x:v>PRODUÇÃO</x:v>
      </x:c>
      <x:c r="D1947" s="3" t="str">
        <x:v>5031200328</x:v>
      </x:c>
      <x:c r="E1947" s="9" t="str">
        <x:v>INST ESTR PRI 2/3F ANC/AMA SP S/CRUZ LV</x:v>
      </x:c>
      <x:c r="F1947" s="3" t="str">
        <x:v>UNIDADE</x:v>
      </x:c>
      <x:c r="G1947" s="10" t="n">
        <x:v>0</x:v>
      </x:c>
      <x:c r="H1947" s="10" t="str">
        <x:f>IF(G1947="","",G1947/12)</x:f>
      </x:c>
      <x:c r="I1947" s="10" t="n">
        <x:v>0</x:v>
      </x:c>
      <x:c r="J1947" s="10" t="str">
        <x:f>IF(H1947="","",I1947-H1947)</x:f>
      </x:c>
      <x:c r="K1947" s="11" t="str">
        <x:f>IF(H1947&gt;0,I1947/H1947,"")</x:f>
      </x:c>
      <x:c r="L1947" s="12" t="n">
        <x:v>0</x:v>
      </x:c>
      <x:c r="M1947" s="12" t="n">
        <x:v>0</x:v>
      </x:c>
      <x:c r="N1947" s="12" t="n">
        <x:f>M1947-L1947</x:f>
        <x:v>0</x:v>
      </x:c>
      <x:c r="O1947" s="3" t="str">
        <x:v>Anexo IX</x:v>
      </x:c>
    </x:row>
    <x:row r="1948" ht="34" customHeight="1">
      <x:c r="A1948" s="3" t="str">
        <x:v>Agosto</x:v>
      </x:c>
      <x:c r="B1948" s="3" t="str">
        <x:v>O&amp;M</x:v>
      </x:c>
      <x:c r="C1948" s="3" t="str">
        <x:v>PRODUÇÃO</x:v>
      </x:c>
      <x:c r="D1948" s="3" t="str">
        <x:v>5031200329</x:v>
      </x:c>
      <x:c r="E1948" s="9" t="str">
        <x:v>RET ESTR PRI 2/3F ANC/AMA SP S/CRUZ LV</x:v>
      </x:c>
      <x:c r="F1948" s="3" t="str">
        <x:v>UNIDADE</x:v>
      </x:c>
      <x:c r="G1948" s="10" t="n">
        <x:v>0</x:v>
      </x:c>
      <x:c r="H1948" s="10" t="str">
        <x:f>IF(G1948="","",G1948/12)</x:f>
      </x:c>
      <x:c r="I1948" s="10" t="n">
        <x:v>0</x:v>
      </x:c>
      <x:c r="J1948" s="10" t="str">
        <x:f>IF(H1948="","",I1948-H1948)</x:f>
      </x:c>
      <x:c r="K1948" s="11" t="str">
        <x:f>IF(H1948&gt;0,I1948/H1948,"")</x:f>
      </x:c>
      <x:c r="L1948" s="12" t="n">
        <x:v>0</x:v>
      </x:c>
      <x:c r="M1948" s="12" t="n">
        <x:v>0</x:v>
      </x:c>
      <x:c r="N1948" s="12" t="n">
        <x:f>M1948-L1948</x:f>
        <x:v>0</x:v>
      </x:c>
      <x:c r="O1948" s="3" t="str">
        <x:v>Anexo IX</x:v>
      </x:c>
    </x:row>
    <x:row r="1949" ht="34" customHeight="1">
      <x:c r="A1949" s="3" t="str">
        <x:v>Agosto</x:v>
      </x:c>
      <x:c r="B1949" s="3" t="str">
        <x:v>O&amp;M</x:v>
      </x:c>
      <x:c r="C1949" s="3" t="str">
        <x:v>PRODUÇÃO</x:v>
      </x:c>
      <x:c r="D1949" s="3" t="str">
        <x:v>5031200330</x:v>
      </x:c>
      <x:c r="E1949" s="9" t="str">
        <x:v>INST ESTR PRI 2/3F ANC/AMA DP S/CRUZ LV</x:v>
      </x:c>
      <x:c r="F1949" s="3" t="str">
        <x:v>UNIDADE</x:v>
      </x:c>
      <x:c r="G1949" s="10" t="n">
        <x:v>0</x:v>
      </x:c>
      <x:c r="H1949" s="10" t="str">
        <x:f>IF(G1949="","",G1949/12)</x:f>
      </x:c>
      <x:c r="I1949" s="10" t="n">
        <x:v>0</x:v>
      </x:c>
      <x:c r="J1949" s="10" t="str">
        <x:f>IF(H1949="","",I1949-H1949)</x:f>
      </x:c>
      <x:c r="K1949" s="11" t="str">
        <x:f>IF(H1949&gt;0,I1949/H1949,"")</x:f>
      </x:c>
      <x:c r="L1949" s="12" t="n">
        <x:v>0</x:v>
      </x:c>
      <x:c r="M1949" s="12" t="n">
        <x:v>0</x:v>
      </x:c>
      <x:c r="N1949" s="12" t="n">
        <x:f>M1949-L1949</x:f>
        <x:v>0</x:v>
      </x:c>
      <x:c r="O1949" s="3" t="str">
        <x:v>Anexo IX</x:v>
      </x:c>
    </x:row>
    <x:row r="1950" ht="34" customHeight="1">
      <x:c r="A1950" s="3" t="str">
        <x:v>Agosto</x:v>
      </x:c>
      <x:c r="B1950" s="3" t="str">
        <x:v>O&amp;M</x:v>
      </x:c>
      <x:c r="C1950" s="3" t="str">
        <x:v>PRODUÇÃO</x:v>
      </x:c>
      <x:c r="D1950" s="3" t="str">
        <x:v>5031200331</x:v>
      </x:c>
      <x:c r="E1950" s="9" t="str">
        <x:v>RET ESTR PRI 2/3F ANC/AMA DP S/CRUZ LV</x:v>
      </x:c>
      <x:c r="F1950" s="3" t="str">
        <x:v>UNIDADE</x:v>
      </x:c>
      <x:c r="G1950" s="10" t="n">
        <x:v>0</x:v>
      </x:c>
      <x:c r="H1950" s="10" t="str">
        <x:f>IF(G1950="","",G1950/12)</x:f>
      </x:c>
      <x:c r="I1950" s="10" t="n">
        <x:v>0</x:v>
      </x:c>
      <x:c r="J1950" s="10" t="str">
        <x:f>IF(H1950="","",I1950-H1950)</x:f>
      </x:c>
      <x:c r="K1950" s="11" t="str">
        <x:f>IF(H1950&gt;0,I1950/H1950,"")</x:f>
      </x:c>
      <x:c r="L1950" s="12" t="n">
        <x:v>0</x:v>
      </x:c>
      <x:c r="M1950" s="12" t="n">
        <x:v>0</x:v>
      </x:c>
      <x:c r="N1950" s="12" t="n">
        <x:f>M1950-L1950</x:f>
        <x:v>0</x:v>
      </x:c>
      <x:c r="O1950" s="3" t="str">
        <x:v>Anexo IX</x:v>
      </x:c>
    </x:row>
    <x:row r="1951" ht="34" customHeight="1">
      <x:c r="A1951" s="3" t="str">
        <x:v>Agosto</x:v>
      </x:c>
      <x:c r="B1951" s="3" t="str">
        <x:v>O&amp;M</x:v>
      </x:c>
      <x:c r="C1951" s="3" t="str">
        <x:v>PRODUÇÃO</x:v>
      </x:c>
      <x:c r="D1951" s="3" t="str">
        <x:v>5031200334</x:v>
      </x:c>
      <x:c r="E1951" s="9" t="str">
        <x:v>INST ESTR PRI 3F ANC/AMA S/CRUZ HTE LV</x:v>
      </x:c>
      <x:c r="F1951" s="3" t="str">
        <x:v>UNIDADE</x:v>
      </x:c>
      <x:c r="G1951" s="10" t="n">
        <x:v>0</x:v>
      </x:c>
      <x:c r="H1951" s="10" t="str">
        <x:f>IF(G1951="","",G1951/12)</x:f>
      </x:c>
      <x:c r="I1951" s="10" t="n">
        <x:v>0</x:v>
      </x:c>
      <x:c r="J1951" s="10" t="str">
        <x:f>IF(H1951="","",I1951-H1951)</x:f>
      </x:c>
      <x:c r="K1951" s="11" t="str">
        <x:f>IF(H1951&gt;0,I1951/H1951,"")</x:f>
      </x:c>
      <x:c r="L1951" s="12" t="n">
        <x:v>0</x:v>
      </x:c>
      <x:c r="M1951" s="12" t="n">
        <x:v>0</x:v>
      </x:c>
      <x:c r="N1951" s="12" t="n">
        <x:f>M1951-L1951</x:f>
        <x:v>0</x:v>
      </x:c>
      <x:c r="O1951" s="3" t="str">
        <x:v>Anexo IX</x:v>
      </x:c>
    </x:row>
    <x:row r="1952" ht="34" customHeight="1">
      <x:c r="A1952" s="3" t="str">
        <x:v>Agosto</x:v>
      </x:c>
      <x:c r="B1952" s="3" t="str">
        <x:v>O&amp;M</x:v>
      </x:c>
      <x:c r="C1952" s="3" t="str">
        <x:v>PRODUÇÃO</x:v>
      </x:c>
      <x:c r="D1952" s="3" t="str">
        <x:v>5031200335</x:v>
      </x:c>
      <x:c r="E1952" s="9" t="str">
        <x:v>RET ESTR PRI 3F ANC/AMA HTE LV</x:v>
      </x:c>
      <x:c r="F1952" s="3" t="str">
        <x:v>UNIDADE</x:v>
      </x:c>
      <x:c r="G1952" s="10" t="n">
        <x:v>0</x:v>
      </x:c>
      <x:c r="H1952" s="10" t="str">
        <x:f>IF(G1952="","",G1952/12)</x:f>
      </x:c>
      <x:c r="I1952" s="10" t="n">
        <x:v>0</x:v>
      </x:c>
      <x:c r="J1952" s="10" t="str">
        <x:f>IF(H1952="","",I1952-H1952)</x:f>
      </x:c>
      <x:c r="K1952" s="11" t="str">
        <x:f>IF(H1952&gt;0,I1952/H1952,"")</x:f>
      </x:c>
      <x:c r="L1952" s="12" t="n">
        <x:v>0</x:v>
      </x:c>
      <x:c r="M1952" s="12" t="n">
        <x:v>0</x:v>
      </x:c>
      <x:c r="N1952" s="12" t="n">
        <x:f>M1952-L1952</x:f>
        <x:v>0</x:v>
      </x:c>
      <x:c r="O1952" s="3" t="str">
        <x:v>Anexo IX</x:v>
      </x:c>
    </x:row>
    <x:row r="1953" ht="34" customHeight="1">
      <x:c r="A1953" s="3" t="str">
        <x:v>Agosto</x:v>
      </x:c>
      <x:c r="B1953" s="3" t="str">
        <x:v>O&amp;M</x:v>
      </x:c>
      <x:c r="C1953" s="3" t="str">
        <x:v>PRODUÇÃO</x:v>
      </x:c>
      <x:c r="D1953" s="3" t="str">
        <x:v>5031200336</x:v>
      </x:c>
      <x:c r="E1953" s="9" t="str">
        <x:v>TRANSF ESTR PRIM N2,B2,M2 P/ N4,B4,M4 LV</x:v>
      </x:c>
      <x:c r="F1953" s="3" t="str">
        <x:v>UNIDADE</x:v>
      </x:c>
      <x:c r="G1953" s="10" t="n">
        <x:v>0</x:v>
      </x:c>
      <x:c r="H1953" s="10" t="str">
        <x:f>IF(G1953="","",G1953/12)</x:f>
      </x:c>
      <x:c r="I1953" s="10" t="n">
        <x:v>0</x:v>
      </x:c>
      <x:c r="J1953" s="10" t="str">
        <x:f>IF(H1953="","",I1953-H1953)</x:f>
      </x:c>
      <x:c r="K1953" s="11" t="str">
        <x:f>IF(H1953&gt;0,I1953/H1953,"")</x:f>
      </x:c>
      <x:c r="L1953" s="12" t="n">
        <x:v>0</x:v>
      </x:c>
      <x:c r="M1953" s="12" t="n">
        <x:v>0</x:v>
      </x:c>
      <x:c r="N1953" s="12" t="n">
        <x:f>M1953-L1953</x:f>
        <x:v>0</x:v>
      </x:c>
      <x:c r="O1953" s="3" t="str">
        <x:v>Anexo IX</x:v>
      </x:c>
    </x:row>
    <x:row r="1954" ht="34" customHeight="1">
      <x:c r="A1954" s="3" t="str">
        <x:v>Agosto</x:v>
      </x:c>
      <x:c r="B1954" s="3" t="str">
        <x:v>O&amp;M</x:v>
      </x:c>
      <x:c r="C1954" s="3" t="str">
        <x:v>PRODUÇÃO</x:v>
      </x:c>
      <x:c r="D1954" s="3" t="str">
        <x:v>5031200337</x:v>
      </x:c>
      <x:c r="E1954" s="9" t="str">
        <x:v>TRANSF ESTR PRIM N3,B3,M3 P/ N4,B4,M4 LV</x:v>
      </x:c>
      <x:c r="F1954" s="3" t="str">
        <x:v>UNIDADE</x:v>
      </x:c>
      <x:c r="G1954" s="10" t="n">
        <x:v>0</x:v>
      </x:c>
      <x:c r="H1954" s="10" t="str">
        <x:f>IF(G1954="","",G1954/12)</x:f>
      </x:c>
      <x:c r="I1954" s="10" t="n">
        <x:v>0</x:v>
      </x:c>
      <x:c r="J1954" s="10" t="str">
        <x:f>IF(H1954="","",I1954-H1954)</x:f>
      </x:c>
      <x:c r="K1954" s="11" t="str">
        <x:f>IF(H1954&gt;0,I1954/H1954,"")</x:f>
      </x:c>
      <x:c r="L1954" s="12" t="n">
        <x:v>0</x:v>
      </x:c>
      <x:c r="M1954" s="12" t="n">
        <x:v>0</x:v>
      </x:c>
      <x:c r="N1954" s="12" t="n">
        <x:f>M1954-L1954</x:f>
        <x:v>0</x:v>
      </x:c>
      <x:c r="O1954" s="3" t="str">
        <x:v>Anexo IX</x:v>
      </x:c>
    </x:row>
    <x:row r="1955" ht="34" customHeight="1">
      <x:c r="A1955" s="3" t="str">
        <x:v>Agosto</x:v>
      </x:c>
      <x:c r="B1955" s="3" t="str">
        <x:v>O&amp;M</x:v>
      </x:c>
      <x:c r="C1955" s="3" t="str">
        <x:v>PRODUÇÃO</x:v>
      </x:c>
      <x:c r="D1955" s="3" t="str">
        <x:v>5031200341</x:v>
      </x:c>
      <x:c r="E1955" s="9" t="str">
        <x:v>INST MAO FRANCESA LV</x:v>
      </x:c>
      <x:c r="F1955" s="3" t="str">
        <x:v>CONJUNTO</x:v>
      </x:c>
      <x:c r="G1955" s="10" t="n">
        <x:v>0</x:v>
      </x:c>
      <x:c r="H1955" s="10" t="str">
        <x:f>IF(G1955="","",G1955/12)</x:f>
      </x:c>
      <x:c r="I1955" s="10" t="n">
        <x:v>0</x:v>
      </x:c>
      <x:c r="J1955" s="10" t="str">
        <x:f>IF(H1955="","",I1955-H1955)</x:f>
      </x:c>
      <x:c r="K1955" s="11" t="str">
        <x:f>IF(H1955&gt;0,I1955/H1955,"")</x:f>
      </x:c>
      <x:c r="L1955" s="12" t="n">
        <x:v>0</x:v>
      </x:c>
      <x:c r="M1955" s="12" t="n">
        <x:v>0</x:v>
      </x:c>
      <x:c r="N1955" s="12" t="n">
        <x:f>M1955-L1955</x:f>
        <x:v>0</x:v>
      </x:c>
      <x:c r="O1955" s="3" t="str">
        <x:v>Anexo IX</x:v>
      </x:c>
    </x:row>
    <x:row r="1956" ht="34" customHeight="1">
      <x:c r="A1956" s="3" t="str">
        <x:v>Agosto</x:v>
      </x:c>
      <x:c r="B1956" s="3" t="str">
        <x:v>O&amp;M</x:v>
      </x:c>
      <x:c r="C1956" s="3" t="str">
        <x:v>PRODUÇÃO</x:v>
      </x:c>
      <x:c r="D1956" s="3" t="str">
        <x:v>5031200342</x:v>
      </x:c>
      <x:c r="E1956" s="9" t="str">
        <x:v>RET MAO FRANCESA LV</x:v>
      </x:c>
      <x:c r="F1956" s="3" t="str">
        <x:v>CONJUNTO</x:v>
      </x:c>
      <x:c r="G1956" s="10" t="n">
        <x:v>0</x:v>
      </x:c>
      <x:c r="H1956" s="10" t="str">
        <x:f>IF(G1956="","",G1956/12)</x:f>
      </x:c>
      <x:c r="I1956" s="10" t="n">
        <x:v>0</x:v>
      </x:c>
      <x:c r="J1956" s="10" t="str">
        <x:f>IF(H1956="","",I1956-H1956)</x:f>
      </x:c>
      <x:c r="K1956" s="11" t="str">
        <x:f>IF(H1956&gt;0,I1956/H1956,"")</x:f>
      </x:c>
      <x:c r="L1956" s="12" t="n">
        <x:v>0</x:v>
      </x:c>
      <x:c r="M1956" s="12" t="n">
        <x:v>0</x:v>
      </x:c>
      <x:c r="N1956" s="12" t="n">
        <x:f>M1956-L1956</x:f>
        <x:v>0</x:v>
      </x:c>
      <x:c r="O1956" s="3" t="str">
        <x:v>Anexo IX</x:v>
      </x:c>
    </x:row>
    <x:row r="1957" ht="34" customHeight="1">
      <x:c r="A1957" s="3" t="str">
        <x:v>Agosto</x:v>
      </x:c>
      <x:c r="B1957" s="3" t="str">
        <x:v>O&amp;M</x:v>
      </x:c>
      <x:c r="C1957" s="3" t="str">
        <x:v>PRODUÇÃO</x:v>
      </x:c>
      <x:c r="D1957" s="3" t="str">
        <x:v>5031200343</x:v>
      </x:c>
      <x:c r="E1957" s="9" t="str">
        <x:v>REBAIXAR CRUZ 2/3F SUS/PAS SP CRUZ SP LV</x:v>
      </x:c>
      <x:c r="F1957" s="3" t="str">
        <x:v>CONJUNTO</x:v>
      </x:c>
      <x:c r="G1957" s="10" t="n">
        <x:v>0</x:v>
      </x:c>
      <x:c r="H1957" s="10" t="str">
        <x:f>IF(G1957="","",G1957/12)</x:f>
      </x:c>
      <x:c r="I1957" s="10" t="n">
        <x:v>0</x:v>
      </x:c>
      <x:c r="J1957" s="10" t="str">
        <x:f>IF(H1957="","",I1957-H1957)</x:f>
      </x:c>
      <x:c r="K1957" s="11" t="str">
        <x:f>IF(H1957&gt;0,I1957/H1957,"")</x:f>
      </x:c>
      <x:c r="L1957" s="12" t="n">
        <x:v>0</x:v>
      </x:c>
      <x:c r="M1957" s="12" t="n">
        <x:v>0</x:v>
      </x:c>
      <x:c r="N1957" s="12" t="n">
        <x:f>M1957-L1957</x:f>
        <x:v>0</x:v>
      </x:c>
      <x:c r="O1957" s="3" t="str">
        <x:v>Anexo IX</x:v>
      </x:c>
    </x:row>
    <x:row r="1958" ht="34" customHeight="1">
      <x:c r="A1958" s="3" t="str">
        <x:v>Agosto</x:v>
      </x:c>
      <x:c r="B1958" s="3" t="str">
        <x:v>O&amp;M</x:v>
      </x:c>
      <x:c r="C1958" s="3" t="str">
        <x:v>PRODUÇÃO</x:v>
      </x:c>
      <x:c r="D1958" s="3" t="str">
        <x:v>5031200344</x:v>
      </x:c>
      <x:c r="E1958" s="9" t="str">
        <x:v>REBAIXAR CRUZ 2/3F SUS/PAS DP CRUZ DP LV</x:v>
      </x:c>
      <x:c r="F1958" s="3" t="str">
        <x:v>CONJUNTO</x:v>
      </x:c>
      <x:c r="G1958" s="10" t="n">
        <x:v>0</x:v>
      </x:c>
      <x:c r="H1958" s="10" t="str">
        <x:f>IF(G1958="","",G1958/12)</x:f>
      </x:c>
      <x:c r="I1958" s="10" t="n">
        <x:v>0</x:v>
      </x:c>
      <x:c r="J1958" s="10" t="str">
        <x:f>IF(H1958="","",I1958-H1958)</x:f>
      </x:c>
      <x:c r="K1958" s="11" t="str">
        <x:f>IF(H1958&gt;0,I1958/H1958,"")</x:f>
      </x:c>
      <x:c r="L1958" s="12" t="n">
        <x:v>0</x:v>
      </x:c>
      <x:c r="M1958" s="12" t="n">
        <x:v>0</x:v>
      </x:c>
      <x:c r="N1958" s="12" t="n">
        <x:f>M1958-L1958</x:f>
        <x:v>0</x:v>
      </x:c>
      <x:c r="O1958" s="3" t="str">
        <x:v>Anexo IX</x:v>
      </x:c>
    </x:row>
    <x:row r="1959" ht="34" customHeight="1">
      <x:c r="A1959" s="3" t="str">
        <x:v>Agosto</x:v>
      </x:c>
      <x:c r="B1959" s="3" t="str">
        <x:v>O&amp;M</x:v>
      </x:c>
      <x:c r="C1959" s="3" t="str">
        <x:v>PRODUÇÃO</x:v>
      </x:c>
      <x:c r="D1959" s="3" t="str">
        <x:v>5031200345</x:v>
      </x:c>
      <x:c r="E1959" s="9" t="str">
        <x:v>REBAIXAR CRUZ 2/3F ANC/AMA SP CRUZ DP LV</x:v>
      </x:c>
      <x:c r="F1959" s="3" t="str">
        <x:v>CONJUNTO</x:v>
      </x:c>
      <x:c r="G1959" s="10" t="n">
        <x:v>0</x:v>
      </x:c>
      <x:c r="H1959" s="10" t="str">
        <x:f>IF(G1959="","",G1959/12)</x:f>
      </x:c>
      <x:c r="I1959" s="10" t="n">
        <x:v>0</x:v>
      </x:c>
      <x:c r="J1959" s="10" t="str">
        <x:f>IF(H1959="","",I1959-H1959)</x:f>
      </x:c>
      <x:c r="K1959" s="11" t="str">
        <x:f>IF(H1959&gt;0,I1959/H1959,"")</x:f>
      </x:c>
      <x:c r="L1959" s="12" t="n">
        <x:v>0</x:v>
      </x:c>
      <x:c r="M1959" s="12" t="n">
        <x:v>0</x:v>
      </x:c>
      <x:c r="N1959" s="12" t="n">
        <x:f>M1959-L1959</x:f>
        <x:v>0</x:v>
      </x:c>
      <x:c r="O1959" s="3" t="str">
        <x:v>Anexo IX</x:v>
      </x:c>
    </x:row>
    <x:row r="1960" ht="34" customHeight="1">
      <x:c r="A1960" s="3" t="str">
        <x:v>Agosto</x:v>
      </x:c>
      <x:c r="B1960" s="3" t="str">
        <x:v>O&amp;M</x:v>
      </x:c>
      <x:c r="C1960" s="3" t="str">
        <x:v>PRODUÇÃO</x:v>
      </x:c>
      <x:c r="D1960" s="3" t="str">
        <x:v>5031200346</x:v>
      </x:c>
      <x:c r="E1960" s="9" t="str">
        <x:v>REBAIXAR CRUZ 2/3F ANC/AMA DP CRUZ DP LV</x:v>
      </x:c>
      <x:c r="F1960" s="3" t="str">
        <x:v>CONJUNTO</x:v>
      </x:c>
      <x:c r="G1960" s="10" t="n">
        <x:v>0</x:v>
      </x:c>
      <x:c r="H1960" s="10" t="str">
        <x:f>IF(G1960="","",G1960/12)</x:f>
      </x:c>
      <x:c r="I1960" s="10" t="n">
        <x:v>0</x:v>
      </x:c>
      <x:c r="J1960" s="10" t="str">
        <x:f>IF(H1960="","",I1960-H1960)</x:f>
      </x:c>
      <x:c r="K1960" s="11" t="str">
        <x:f>IF(H1960&gt;0,I1960/H1960,"")</x:f>
      </x:c>
      <x:c r="L1960" s="12" t="n">
        <x:v>0</x:v>
      </x:c>
      <x:c r="M1960" s="12" t="n">
        <x:v>0</x:v>
      </x:c>
      <x:c r="N1960" s="12" t="n">
        <x:f>M1960-L1960</x:f>
        <x:v>0</x:v>
      </x:c>
      <x:c r="O1960" s="3" t="str">
        <x:v>Anexo IX</x:v>
      </x:c>
    </x:row>
    <x:row r="1961" ht="34" customHeight="1">
      <x:c r="A1961" s="3" t="str">
        <x:v>Agosto</x:v>
      </x:c>
      <x:c r="B1961" s="3" t="str">
        <x:v>O&amp;M</x:v>
      </x:c>
      <x:c r="C1961" s="3" t="str">
        <x:v>PRODUÇÃO</x:v>
      </x:c>
      <x:c r="D1961" s="3" t="str">
        <x:v>5033000342</x:v>
      </x:c>
      <x:c r="E1961" s="9" t="str">
        <x:v>INST ESTR CP PARA-RAIOS S/ ATERR MT LV</x:v>
      </x:c>
      <x:c r="F1961" s="3" t="str">
        <x:v>CONJUNTO</x:v>
      </x:c>
      <x:c r="G1961" s="10" t="n">
        <x:v>0</x:v>
      </x:c>
      <x:c r="H1961" s="10" t="str">
        <x:f>IF(G1961="","",G1961/12)</x:f>
      </x:c>
      <x:c r="I1961" s="10" t="n">
        <x:v>0</x:v>
      </x:c>
      <x:c r="J1961" s="10" t="str">
        <x:f>IF(H1961="","",I1961-H1961)</x:f>
      </x:c>
      <x:c r="K1961" s="11" t="str">
        <x:f>IF(H1961&gt;0,I1961/H1961,"")</x:f>
      </x:c>
      <x:c r="L1961" s="12" t="n">
        <x:v>0</x:v>
      </x:c>
      <x:c r="M1961" s="12" t="n">
        <x:v>0</x:v>
      </x:c>
      <x:c r="N1961" s="12" t="n">
        <x:f>M1961-L1961</x:f>
        <x:v>0</x:v>
      </x:c>
      <x:c r="O1961" s="3" t="str">
        <x:v>Anexo IX</x:v>
      </x:c>
    </x:row>
    <x:row r="1962" ht="34" customHeight="1">
      <x:c r="A1962" s="3" t="str">
        <x:v>Agosto</x:v>
      </x:c>
      <x:c r="B1962" s="3" t="str">
        <x:v>O&amp;M</x:v>
      </x:c>
      <x:c r="C1962" s="3" t="str">
        <x:v>PRODUÇÃO</x:v>
      </x:c>
      <x:c r="D1962" s="3" t="str">
        <x:v>5033000343</x:v>
      </x:c>
      <x:c r="E1962" s="9" t="str">
        <x:v>RET ESTR CP PARA-RAIOS S/ ATERR MT LV</x:v>
      </x:c>
      <x:c r="F1962" s="3" t="str">
        <x:v>CONJUNTO</x:v>
      </x:c>
      <x:c r="G1962" s="10" t="n">
        <x:v>0</x:v>
      </x:c>
      <x:c r="H1962" s="10" t="str">
        <x:f>IF(G1962="","",G1962/12)</x:f>
      </x:c>
      <x:c r="I1962" s="10" t="n">
        <x:v>0</x:v>
      </x:c>
      <x:c r="J1962" s="10" t="str">
        <x:f>IF(H1962="","",I1962-H1962)</x:f>
      </x:c>
      <x:c r="K1962" s="11" t="str">
        <x:f>IF(H1962&gt;0,I1962/H1962,"")</x:f>
      </x:c>
      <x:c r="L1962" s="12" t="n">
        <x:v>0</x:v>
      </x:c>
      <x:c r="M1962" s="12" t="n">
        <x:v>0</x:v>
      </x:c>
      <x:c r="N1962" s="12" t="n">
        <x:f>M1962-L1962</x:f>
        <x:v>0</x:v>
      </x:c>
      <x:c r="O1962" s="3" t="str">
        <x:v>Anexo IX</x:v>
      </x:c>
    </x:row>
    <x:row r="1963" ht="34" customHeight="1">
      <x:c r="A1963" s="3" t="str">
        <x:v>Agosto</x:v>
      </x:c>
      <x:c r="B1963" s="3" t="str">
        <x:v>O&amp;M</x:v>
      </x:c>
      <x:c r="C1963" s="3" t="str">
        <x:v>PRODUÇÃO</x:v>
      </x:c>
      <x:c r="D1963" s="3" t="str">
        <x:v>5031200347</x:v>
      </x:c>
      <x:c r="E1963" s="9" t="str">
        <x:v>INST ESTR PRI RDC PASSANTE SIMPLES LV</x:v>
      </x:c>
      <x:c r="F1963" s="3" t="str">
        <x:v>CONJUNTO</x:v>
      </x:c>
      <x:c r="G1963" s="10" t="n">
        <x:v>0</x:v>
      </x:c>
      <x:c r="H1963" s="10" t="str">
        <x:f>IF(G1963="","",G1963/12)</x:f>
      </x:c>
      <x:c r="I1963" s="10" t="n">
        <x:v>0</x:v>
      </x:c>
      <x:c r="J1963" s="10" t="str">
        <x:f>IF(H1963="","",I1963-H1963)</x:f>
      </x:c>
      <x:c r="K1963" s="11" t="str">
        <x:f>IF(H1963&gt;0,I1963/H1963,"")</x:f>
      </x:c>
      <x:c r="L1963" s="12" t="n">
        <x:v>0</x:v>
      </x:c>
      <x:c r="M1963" s="12" t="n">
        <x:v>0</x:v>
      </x:c>
      <x:c r="N1963" s="12" t="n">
        <x:f>M1963-L1963</x:f>
        <x:v>0</x:v>
      </x:c>
      <x:c r="O1963" s="3" t="str">
        <x:v>Anexo IX</x:v>
      </x:c>
    </x:row>
    <x:row r="1964" ht="34" customHeight="1">
      <x:c r="A1964" s="3" t="str">
        <x:v>Agosto</x:v>
      </x:c>
      <x:c r="B1964" s="3" t="str">
        <x:v>O&amp;M</x:v>
      </x:c>
      <x:c r="C1964" s="3" t="str">
        <x:v>PRODUÇÃO</x:v>
      </x:c>
      <x:c r="D1964" s="3" t="str">
        <x:v>5031200348</x:v>
      </x:c>
      <x:c r="E1964" s="9" t="str">
        <x:v>RET ESTR PRI RDC PASSANTE SIMPLES LV</x:v>
      </x:c>
      <x:c r="F1964" s="3" t="str">
        <x:v>CONJUNTO</x:v>
      </x:c>
      <x:c r="G1964" s="10" t="n">
        <x:v>0</x:v>
      </x:c>
      <x:c r="H1964" s="10" t="str">
        <x:f>IF(G1964="","",G1964/12)</x:f>
      </x:c>
      <x:c r="I1964" s="10" t="n">
        <x:v>1</x:v>
      </x:c>
      <x:c r="J1964" s="10" t="str">
        <x:f>IF(H1964="","",I1964-H1964)</x:f>
      </x:c>
      <x:c r="K1964" s="11" t="str">
        <x:f>IF(H1964&gt;0,I1964/H1964,"")</x:f>
      </x:c>
      <x:c r="L1964" s="12" t="n">
        <x:v>0</x:v>
      </x:c>
      <x:c r="M1964" s="12" t="n">
        <x:v>379.86</x:v>
      </x:c>
      <x:c r="N1964" s="12" t="n">
        <x:f>M1964-L1964</x:f>
        <x:v>379.86</x:v>
      </x:c>
      <x:c r="O1964" s="3" t="str">
        <x:v>Anexo IX</x:v>
      </x:c>
    </x:row>
    <x:row r="1965" ht="34" customHeight="1">
      <x:c r="A1965" s="3" t="str">
        <x:v>Agosto</x:v>
      </x:c>
      <x:c r="B1965" s="3" t="str">
        <x:v>O&amp;M</x:v>
      </x:c>
      <x:c r="C1965" s="3" t="str">
        <x:v>PRODUÇÃO</x:v>
      </x:c>
      <x:c r="D1965" s="3" t="str">
        <x:v>5031200350</x:v>
      </x:c>
      <x:c r="E1965" s="9" t="str">
        <x:v>RET ESTR PRI RDC ANCORAGEM SIMPLES LV</x:v>
      </x:c>
      <x:c r="F1965" s="3" t="str">
        <x:v>CONJUNTO</x:v>
      </x:c>
      <x:c r="G1965" s="10" t="n">
        <x:v>0</x:v>
      </x:c>
      <x:c r="H1965" s="10" t="str">
        <x:f>IF(G1965="","",G1965/12)</x:f>
      </x:c>
      <x:c r="I1965" s="10" t="n">
        <x:v>0</x:v>
      </x:c>
      <x:c r="J1965" s="10" t="str">
        <x:f>IF(H1965="","",I1965-H1965)</x:f>
      </x:c>
      <x:c r="K1965" s="11" t="str">
        <x:f>IF(H1965&gt;0,I1965/H1965,"")</x:f>
      </x:c>
      <x:c r="L1965" s="12" t="n">
        <x:v>0</x:v>
      </x:c>
      <x:c r="M1965" s="12" t="n">
        <x:v>0</x:v>
      </x:c>
      <x:c r="N1965" s="12" t="n">
        <x:f>M1965-L1965</x:f>
        <x:v>0</x:v>
      </x:c>
      <x:c r="O1965" s="3" t="str">
        <x:v>Anexo IX</x:v>
      </x:c>
    </x:row>
    <x:row r="1966" ht="34" customHeight="1">
      <x:c r="A1966" s="3" t="str">
        <x:v>Agosto</x:v>
      </x:c>
      <x:c r="B1966" s="3" t="str">
        <x:v>O&amp;M</x:v>
      </x:c>
      <x:c r="C1966" s="3" t="str">
        <x:v>PRODUÇÃO</x:v>
      </x:c>
      <x:c r="D1966" s="3" t="str">
        <x:v>5031200351</x:v>
      </x:c>
      <x:c r="E1966" s="9" t="str">
        <x:v>INST ESTR PRI RDC ANCORAGEM DUPLA LV</x:v>
      </x:c>
      <x:c r="F1966" s="3" t="str">
        <x:v>CONJUNTO</x:v>
      </x:c>
      <x:c r="G1966" s="10" t="n">
        <x:v>0</x:v>
      </x:c>
      <x:c r="H1966" s="10" t="str">
        <x:f>IF(G1966="","",G1966/12)</x:f>
      </x:c>
      <x:c r="I1966" s="10" t="n">
        <x:v>1</x:v>
      </x:c>
      <x:c r="J1966" s="10" t="str">
        <x:f>IF(H1966="","",I1966-H1966)</x:f>
      </x:c>
      <x:c r="K1966" s="11" t="str">
        <x:f>IF(H1966&gt;0,I1966/H1966,"")</x:f>
      </x:c>
      <x:c r="L1966" s="12" t="n">
        <x:v>0</x:v>
      </x:c>
      <x:c r="M1966" s="12" t="n">
        <x:v>773.43</x:v>
      </x:c>
      <x:c r="N1966" s="12" t="n">
        <x:f>M1966-L1966</x:f>
        <x:v>773.43</x:v>
      </x:c>
      <x:c r="O1966" s="3" t="str">
        <x:v>Anexo IX</x:v>
      </x:c>
    </x:row>
    <x:row r="1967" ht="34" customHeight="1">
      <x:c r="A1967" s="3" t="str">
        <x:v>Agosto</x:v>
      </x:c>
      <x:c r="B1967" s="3" t="str">
        <x:v>O&amp;M</x:v>
      </x:c>
      <x:c r="C1967" s="3" t="str">
        <x:v>PRODUÇÃO</x:v>
      </x:c>
      <x:c r="D1967" s="3" t="str">
        <x:v>5031200352</x:v>
      </x:c>
      <x:c r="E1967" s="9" t="str">
        <x:v>RET ESTR PRI RDC ANCORAGEM DUPLA LV</x:v>
      </x:c>
      <x:c r="F1967" s="3" t="str">
        <x:v>CONJUNTO</x:v>
      </x:c>
      <x:c r="G1967" s="10" t="n">
        <x:v>0</x:v>
      </x:c>
      <x:c r="H1967" s="10" t="str">
        <x:f>IF(G1967="","",G1967/12)</x:f>
      </x:c>
      <x:c r="I1967" s="10" t="n">
        <x:v>0</x:v>
      </x:c>
      <x:c r="J1967" s="10" t="str">
        <x:f>IF(H1967="","",I1967-H1967)</x:f>
      </x:c>
      <x:c r="K1967" s="11" t="str">
        <x:f>IF(H1967&gt;0,I1967/H1967,"")</x:f>
      </x:c>
      <x:c r="L1967" s="12" t="n">
        <x:v>0</x:v>
      </x:c>
      <x:c r="M1967" s="12" t="n">
        <x:v>0</x:v>
      </x:c>
      <x:c r="N1967" s="12" t="n">
        <x:f>M1967-L1967</x:f>
        <x:v>0</x:v>
      </x:c>
      <x:c r="O1967" s="3" t="str">
        <x:v>Anexo IX</x:v>
      </x:c>
    </x:row>
    <x:row r="1968" ht="34" customHeight="1">
      <x:c r="A1968" s="3" t="str">
        <x:v>Agosto</x:v>
      </x:c>
      <x:c r="B1968" s="3" t="str">
        <x:v>O&amp;M</x:v>
      </x:c>
      <x:c r="C1968" s="3" t="str">
        <x:v>PRODUÇÃO</x:v>
      </x:c>
      <x:c r="D1968" s="3" t="str">
        <x:v>5031200353</x:v>
      </x:c>
      <x:c r="E1968" s="9" t="str">
        <x:v>INST ESTR PRI RDC N3S-CE LV</x:v>
      </x:c>
      <x:c r="F1968" s="3" t="str">
        <x:v>CONJUNTO</x:v>
      </x:c>
      <x:c r="G1968" s="10" t="n">
        <x:v>0</x:v>
      </x:c>
      <x:c r="H1968" s="10" t="str">
        <x:f>IF(G1968="","",G1968/12)</x:f>
      </x:c>
      <x:c r="I1968" s="10" t="n">
        <x:v>1</x:v>
      </x:c>
      <x:c r="J1968" s="10" t="str">
        <x:f>IF(H1968="","",I1968-H1968)</x:f>
      </x:c>
      <x:c r="K1968" s="11" t="str">
        <x:f>IF(H1968&gt;0,I1968/H1968,"")</x:f>
      </x:c>
      <x:c r="L1968" s="12" t="n">
        <x:v>0</x:v>
      </x:c>
      <x:c r="M1968" s="12" t="n">
        <x:v>1220.33</x:v>
      </x:c>
      <x:c r="N1968" s="12" t="n">
        <x:f>M1968-L1968</x:f>
        <x:v>1220.33</x:v>
      </x:c>
      <x:c r="O1968" s="3" t="str">
        <x:v>Anexo IX</x:v>
      </x:c>
    </x:row>
    <x:row r="1969" ht="34" customHeight="1">
      <x:c r="A1969" s="3" t="str">
        <x:v>Agosto</x:v>
      </x:c>
      <x:c r="B1969" s="3" t="str">
        <x:v>O&amp;M</x:v>
      </x:c>
      <x:c r="C1969" s="3" t="str">
        <x:v>PRODUÇÃO</x:v>
      </x:c>
      <x:c r="D1969" s="3" t="str">
        <x:v>5031200354</x:v>
      </x:c>
      <x:c r="E1969" s="9" t="str">
        <x:v>RET ESTR PRI RDC N3S-CE LV</x:v>
      </x:c>
      <x:c r="F1969" s="3" t="str">
        <x:v>CONJUNTO</x:v>
      </x:c>
      <x:c r="G1969" s="10" t="n">
        <x:v>0</x:v>
      </x:c>
      <x:c r="H1969" s="10" t="str">
        <x:f>IF(G1969="","",G1969/12)</x:f>
      </x:c>
      <x:c r="I1969" s="10" t="n">
        <x:v>0</x:v>
      </x:c>
      <x:c r="J1969" s="10" t="str">
        <x:f>IF(H1969="","",I1969-H1969)</x:f>
      </x:c>
      <x:c r="K1969" s="11" t="str">
        <x:f>IF(H1969&gt;0,I1969/H1969,"")</x:f>
      </x:c>
      <x:c r="L1969" s="12" t="n">
        <x:v>0</x:v>
      </x:c>
      <x:c r="M1969" s="12" t="n">
        <x:v>0</x:v>
      </x:c>
      <x:c r="N1969" s="12" t="n">
        <x:f>M1969-L1969</x:f>
        <x:v>0</x:v>
      </x:c>
      <x:c r="O1969" s="3" t="str">
        <x:v>Anexo IX</x:v>
      </x:c>
    </x:row>
    <x:row r="1970" ht="34" customHeight="1">
      <x:c r="A1970" s="3" t="str">
        <x:v>Agosto</x:v>
      </x:c>
      <x:c r="B1970" s="3" t="str">
        <x:v>O&amp;M</x:v>
      </x:c>
      <x:c r="C1970" s="3" t="str">
        <x:v>PRODUÇÃO</x:v>
      </x:c>
      <x:c r="D1970" s="3" t="str">
        <x:v>5031200355</x:v>
      </x:c>
      <x:c r="E1970" s="9" t="str">
        <x:v>INST ESTR PRI RDC N3S-CE-PR LV</x:v>
      </x:c>
      <x:c r="F1970" s="3" t="str">
        <x:v>CONJUNTO</x:v>
      </x:c>
      <x:c r="G1970" s="10" t="n">
        <x:v>0</x:v>
      </x:c>
      <x:c r="H1970" s="10" t="str">
        <x:f>IF(G1970="","",G1970/12)</x:f>
      </x:c>
      <x:c r="I1970" s="10" t="n">
        <x:v>0</x:v>
      </x:c>
      <x:c r="J1970" s="10" t="str">
        <x:f>IF(H1970="","",I1970-H1970)</x:f>
      </x:c>
      <x:c r="K1970" s="11" t="str">
        <x:f>IF(H1970&gt;0,I1970/H1970,"")</x:f>
      </x:c>
      <x:c r="L1970" s="12" t="n">
        <x:v>0</x:v>
      </x:c>
      <x:c r="M1970" s="12" t="n">
        <x:v>0</x:v>
      </x:c>
      <x:c r="N1970" s="12" t="n">
        <x:f>M1970-L1970</x:f>
        <x:v>0</x:v>
      </x:c>
      <x:c r="O1970" s="3" t="str">
        <x:v>Anexo IX</x:v>
      </x:c>
    </x:row>
    <x:row r="1971" ht="34" customHeight="1">
      <x:c r="A1971" s="3" t="str">
        <x:v>Agosto</x:v>
      </x:c>
      <x:c r="B1971" s="3" t="str">
        <x:v>O&amp;M</x:v>
      </x:c>
      <x:c r="C1971" s="3" t="str">
        <x:v>PRODUÇÃO</x:v>
      </x:c>
      <x:c r="D1971" s="3" t="str">
        <x:v>5031200356</x:v>
      </x:c>
      <x:c r="E1971" s="9" t="str">
        <x:v>RET ESTR PRI RDC N3S-CE-PR LV</x:v>
      </x:c>
      <x:c r="F1971" s="3" t="str">
        <x:v>CONJUNTO</x:v>
      </x:c>
      <x:c r="G1971" s="10" t="n">
        <x:v>0</x:v>
      </x:c>
      <x:c r="H1971" s="10" t="str">
        <x:f>IF(G1971="","",G1971/12)</x:f>
      </x:c>
      <x:c r="I1971" s="10" t="n">
        <x:v>0</x:v>
      </x:c>
      <x:c r="J1971" s="10" t="str">
        <x:f>IF(H1971="","",I1971-H1971)</x:f>
      </x:c>
      <x:c r="K1971" s="11" t="str">
        <x:f>IF(H1971&gt;0,I1971/H1971,"")</x:f>
      </x:c>
      <x:c r="L1971" s="12" t="n">
        <x:v>0</x:v>
      </x:c>
      <x:c r="M1971" s="12" t="n">
        <x:v>0</x:v>
      </x:c>
      <x:c r="N1971" s="12" t="n">
        <x:f>M1971-L1971</x:f>
        <x:v>0</x:v>
      </x:c>
      <x:c r="O1971" s="3" t="str">
        <x:v>Anexo IX</x:v>
      </x:c>
    </x:row>
    <x:row r="1972" ht="34" customHeight="1">
      <x:c r="A1972" s="3" t="str">
        <x:v>Agosto</x:v>
      </x:c>
      <x:c r="B1972" s="3" t="str">
        <x:v>O&amp;M</x:v>
      </x:c>
      <x:c r="C1972" s="3" t="str">
        <x:v>PRODUÇÃO</x:v>
      </x:c>
      <x:c r="D1972" s="3" t="str">
        <x:v>5031200357</x:v>
      </x:c>
      <x:c r="E1972" s="9" t="str">
        <x:v>INST ESTR PRI RDC DN-CE LV</x:v>
      </x:c>
      <x:c r="F1972" s="3" t="str">
        <x:v>CONJUNTO</x:v>
      </x:c>
      <x:c r="G1972" s="10" t="n">
        <x:v>0</x:v>
      </x:c>
      <x:c r="H1972" s="10" t="str">
        <x:f>IF(G1972="","",G1972/12)</x:f>
      </x:c>
      <x:c r="I1972" s="10" t="n">
        <x:v>0</x:v>
      </x:c>
      <x:c r="J1972" s="10" t="str">
        <x:f>IF(H1972="","",I1972-H1972)</x:f>
      </x:c>
      <x:c r="K1972" s="11" t="str">
        <x:f>IF(H1972&gt;0,I1972/H1972,"")</x:f>
      </x:c>
      <x:c r="L1972" s="12" t="n">
        <x:v>0</x:v>
      </x:c>
      <x:c r="M1972" s="12" t="n">
        <x:v>0</x:v>
      </x:c>
      <x:c r="N1972" s="12" t="n">
        <x:f>M1972-L1972</x:f>
        <x:v>0</x:v>
      </x:c>
      <x:c r="O1972" s="3" t="str">
        <x:v>Anexo IX</x:v>
      </x:c>
    </x:row>
    <x:row r="1973" ht="34" customHeight="1">
      <x:c r="A1973" s="3" t="str">
        <x:v>Agosto</x:v>
      </x:c>
      <x:c r="B1973" s="3" t="str">
        <x:v>O&amp;M</x:v>
      </x:c>
      <x:c r="C1973" s="3" t="str">
        <x:v>PRODUÇÃO</x:v>
      </x:c>
      <x:c r="D1973" s="3" t="str">
        <x:v>5031200358</x:v>
      </x:c>
      <x:c r="E1973" s="9" t="str">
        <x:v>RET ESTR PRI RDC DN-CE LV</x:v>
      </x:c>
      <x:c r="F1973" s="3" t="str">
        <x:v>CONJUNTO</x:v>
      </x:c>
      <x:c r="G1973" s="10" t="n">
        <x:v>0</x:v>
      </x:c>
      <x:c r="H1973" s="10" t="str">
        <x:f>IF(G1973="","",G1973/12)</x:f>
      </x:c>
      <x:c r="I1973" s="10" t="n">
        <x:v>0</x:v>
      </x:c>
      <x:c r="J1973" s="10" t="str">
        <x:f>IF(H1973="","",I1973-H1973)</x:f>
      </x:c>
      <x:c r="K1973" s="11" t="str">
        <x:f>IF(H1973&gt;0,I1973/H1973,"")</x:f>
      </x:c>
      <x:c r="L1973" s="12" t="n">
        <x:v>0</x:v>
      </x:c>
      <x:c r="M1973" s="12" t="n">
        <x:v>0</x:v>
      </x:c>
      <x:c r="N1973" s="12" t="n">
        <x:f>M1973-L1973</x:f>
        <x:v>0</x:v>
      </x:c>
      <x:c r="O1973" s="3" t="str">
        <x:v>Anexo IX</x:v>
      </x:c>
    </x:row>
    <x:row r="1974" ht="34" customHeight="1">
      <x:c r="A1974" s="3" t="str">
        <x:v>Agosto</x:v>
      </x:c>
      <x:c r="B1974" s="3" t="str">
        <x:v>O&amp;M</x:v>
      </x:c>
      <x:c r="C1974" s="3" t="str">
        <x:v>PRODUÇÃO</x:v>
      </x:c>
      <x:c r="D1974" s="3" t="str">
        <x:v>5031200359</x:v>
      </x:c>
      <x:c r="E1974" s="9" t="str">
        <x:v>INST ESTR PRI RDC CE-DS/TS LV</x:v>
      </x:c>
      <x:c r="F1974" s="3" t="str">
        <x:v>CONJUNTO</x:v>
      </x:c>
      <x:c r="G1974" s="10" t="n">
        <x:v>0</x:v>
      </x:c>
      <x:c r="H1974" s="10" t="str">
        <x:f>IF(G1974="","",G1974/12)</x:f>
      </x:c>
      <x:c r="I1974" s="10" t="n">
        <x:v>0</x:v>
      </x:c>
      <x:c r="J1974" s="10" t="str">
        <x:f>IF(H1974="","",I1974-H1974)</x:f>
      </x:c>
      <x:c r="K1974" s="11" t="str">
        <x:f>IF(H1974&gt;0,I1974/H1974,"")</x:f>
      </x:c>
      <x:c r="L1974" s="12" t="n">
        <x:v>0</x:v>
      </x:c>
      <x:c r="M1974" s="12" t="n">
        <x:v>0</x:v>
      </x:c>
      <x:c r="N1974" s="12" t="n">
        <x:f>M1974-L1974</x:f>
        <x:v>0</x:v>
      </x:c>
      <x:c r="O1974" s="3" t="str">
        <x:v>Anexo IX</x:v>
      </x:c>
    </x:row>
    <x:row r="1975" ht="34" customHeight="1">
      <x:c r="A1975" s="3" t="str">
        <x:v>Agosto</x:v>
      </x:c>
      <x:c r="B1975" s="3" t="str">
        <x:v>O&amp;M</x:v>
      </x:c>
      <x:c r="C1975" s="3" t="str">
        <x:v>PRODUÇÃO</x:v>
      </x:c>
      <x:c r="D1975" s="3" t="str">
        <x:v>5031200360</x:v>
      </x:c>
      <x:c r="E1975" s="9" t="str">
        <x:v>RET ESTR PRI RDC CE-DS/TS LV</x:v>
      </x:c>
      <x:c r="F1975" s="3" t="str">
        <x:v>CONJUNTO</x:v>
      </x:c>
      <x:c r="G1975" s="10" t="n">
        <x:v>0</x:v>
      </x:c>
      <x:c r="H1975" s="10" t="str">
        <x:f>IF(G1975="","",G1975/12)</x:f>
      </x:c>
      <x:c r="I1975" s="10" t="n">
        <x:v>0</x:v>
      </x:c>
      <x:c r="J1975" s="10" t="str">
        <x:f>IF(H1975="","",I1975-H1975)</x:f>
      </x:c>
      <x:c r="K1975" s="11" t="str">
        <x:f>IF(H1975&gt;0,I1975/H1975,"")</x:f>
      </x:c>
      <x:c r="L1975" s="12" t="n">
        <x:v>0</x:v>
      </x:c>
      <x:c r="M1975" s="12" t="n">
        <x:v>0</x:v>
      </x:c>
      <x:c r="N1975" s="12" t="n">
        <x:f>M1975-L1975</x:f>
        <x:v>0</x:v>
      </x:c>
      <x:c r="O1975" s="3" t="str">
        <x:v>Anexo IX</x:v>
      </x:c>
    </x:row>
    <x:row r="1976" ht="34" customHeight="1">
      <x:c r="A1976" s="3" t="str">
        <x:v>Agosto</x:v>
      </x:c>
      <x:c r="B1976" s="3" t="str">
        <x:v>O&amp;M</x:v>
      </x:c>
      <x:c r="C1976" s="3" t="str">
        <x:v>PRODUÇÃO</x:v>
      </x:c>
      <x:c r="D1976" s="3" t="str">
        <x:v>5031200361</x:v>
      </x:c>
      <x:c r="E1976" s="9" t="str">
        <x:v>INST ESTR PRI NS/BS (PR, CF, SU) LV</x:v>
      </x:c>
      <x:c r="F1976" s="3" t="str">
        <x:v>CONJUNTO</x:v>
      </x:c>
      <x:c r="G1976" s="10" t="n">
        <x:v>0</x:v>
      </x:c>
      <x:c r="H1976" s="10" t="str">
        <x:f>IF(G1976="","",G1976/12)</x:f>
      </x:c>
      <x:c r="I1976" s="10" t="n">
        <x:v>0</x:v>
      </x:c>
      <x:c r="J1976" s="10" t="str">
        <x:f>IF(H1976="","",I1976-H1976)</x:f>
      </x:c>
      <x:c r="K1976" s="11" t="str">
        <x:f>IF(H1976&gt;0,I1976/H1976,"")</x:f>
      </x:c>
      <x:c r="L1976" s="12" t="n">
        <x:v>0</x:v>
      </x:c>
      <x:c r="M1976" s="12" t="n">
        <x:v>0</x:v>
      </x:c>
      <x:c r="N1976" s="12" t="n">
        <x:f>M1976-L1976</x:f>
        <x:v>0</x:v>
      </x:c>
      <x:c r="O1976" s="3" t="str">
        <x:v>Anexo IX</x:v>
      </x:c>
    </x:row>
    <x:row r="1977" ht="34" customHeight="1">
      <x:c r="A1977" s="3" t="str">
        <x:v>Agosto</x:v>
      </x:c>
      <x:c r="B1977" s="3" t="str">
        <x:v>O&amp;M</x:v>
      </x:c>
      <x:c r="C1977" s="3" t="str">
        <x:v>PRODUÇÃO</x:v>
      </x:c>
      <x:c r="D1977" s="3" t="str">
        <x:v>5031200362</x:v>
      </x:c>
      <x:c r="E1977" s="9" t="str">
        <x:v>RET ESTR PRI NS/BS (PR, CF, SU) LV</x:v>
      </x:c>
      <x:c r="F1977" s="3" t="str">
        <x:v>CONJUNTO</x:v>
      </x:c>
      <x:c r="G1977" s="10" t="n">
        <x:v>0</x:v>
      </x:c>
      <x:c r="H1977" s="10" t="str">
        <x:f>IF(G1977="","",G1977/12)</x:f>
      </x:c>
      <x:c r="I1977" s="10" t="n">
        <x:v>0</x:v>
      </x:c>
      <x:c r="J1977" s="10" t="str">
        <x:f>IF(H1977="","",I1977-H1977)</x:f>
      </x:c>
      <x:c r="K1977" s="11" t="str">
        <x:f>IF(H1977&gt;0,I1977/H1977,"")</x:f>
      </x:c>
      <x:c r="L1977" s="12" t="n">
        <x:v>0</x:v>
      </x:c>
      <x:c r="M1977" s="12" t="n">
        <x:v>0</x:v>
      </x:c>
      <x:c r="N1977" s="12" t="n">
        <x:f>M1977-L1977</x:f>
        <x:v>0</x:v>
      </x:c>
      <x:c r="O1977" s="3" t="str">
        <x:v>Anexo IX</x:v>
      </x:c>
    </x:row>
    <x:row r="1978" ht="34" customHeight="1">
      <x:c r="A1978" s="3" t="str">
        <x:v>Agosto</x:v>
      </x:c>
      <x:c r="B1978" s="3" t="str">
        <x:v>O&amp;M</x:v>
      </x:c>
      <x:c r="C1978" s="3" t="str">
        <x:v>PRODUÇÃO</x:v>
      </x:c>
      <x:c r="D1978" s="3" t="str">
        <x:v>5032000224</x:v>
      </x:c>
      <x:c r="E1978" s="9" t="str">
        <x:v>INST COND COBERTO RDC 35-70 MM2 LV</x:v>
      </x:c>
      <x:c r="F1978" s="3" t="str">
        <x:v>METRO</x:v>
      </x:c>
      <x:c r="G1978" s="10" t="n">
        <x:v>0</x:v>
      </x:c>
      <x:c r="H1978" s="10" t="str">
        <x:f>IF(G1978="","",G1978/12)</x:f>
      </x:c>
      <x:c r="I1978" s="10" t="n">
        <x:v>0</x:v>
      </x:c>
      <x:c r="J1978" s="10" t="str">
        <x:f>IF(H1978="","",I1978-H1978)</x:f>
      </x:c>
      <x:c r="K1978" s="11" t="str">
        <x:f>IF(H1978&gt;0,I1978/H1978,"")</x:f>
      </x:c>
      <x:c r="L1978" s="12" t="n">
        <x:v>0</x:v>
      </x:c>
      <x:c r="M1978" s="12" t="n">
        <x:v>0</x:v>
      </x:c>
      <x:c r="N1978" s="12" t="n">
        <x:f>M1978-L1978</x:f>
        <x:v>0</x:v>
      </x:c>
      <x:c r="O1978" s="3" t="str">
        <x:v>Anexo IX</x:v>
      </x:c>
    </x:row>
    <x:row r="1979" ht="34" customHeight="1">
      <x:c r="A1979" s="3" t="str">
        <x:v>Agosto</x:v>
      </x:c>
      <x:c r="B1979" s="3" t="str">
        <x:v>O&amp;M</x:v>
      </x:c>
      <x:c r="C1979" s="3" t="str">
        <x:v>PRODUÇÃO</x:v>
      </x:c>
      <x:c r="D1979" s="3" t="str">
        <x:v>5032000225</x:v>
      </x:c>
      <x:c r="E1979" s="9" t="str">
        <x:v>RET COND COBERTO RDC 35-70 MM2 LV</x:v>
      </x:c>
      <x:c r="F1979" s="3" t="str">
        <x:v>METRO</x:v>
      </x:c>
      <x:c r="G1979" s="10" t="n">
        <x:v>0</x:v>
      </x:c>
      <x:c r="H1979" s="10" t="str">
        <x:f>IF(G1979="","",G1979/12)</x:f>
      </x:c>
      <x:c r="I1979" s="10" t="n">
        <x:v>0</x:v>
      </x:c>
      <x:c r="J1979" s="10" t="str">
        <x:f>IF(H1979="","",I1979-H1979)</x:f>
      </x:c>
      <x:c r="K1979" s="11" t="str">
        <x:f>IF(H1979&gt;0,I1979/H1979,"")</x:f>
      </x:c>
      <x:c r="L1979" s="12" t="n">
        <x:v>0</x:v>
      </x:c>
      <x:c r="M1979" s="12" t="n">
        <x:v>0</x:v>
      </x:c>
      <x:c r="N1979" s="12" t="n">
        <x:f>M1979-L1979</x:f>
        <x:v>0</x:v>
      </x:c>
      <x:c r="O1979" s="3" t="str">
        <x:v>Anexo IX</x:v>
      </x:c>
    </x:row>
    <x:row r="1980" ht="34" customHeight="1">
      <x:c r="A1980" s="3" t="str">
        <x:v>Agosto</x:v>
      </x:c>
      <x:c r="B1980" s="3" t="str">
        <x:v>O&amp;M</x:v>
      </x:c>
      <x:c r="C1980" s="3" t="str">
        <x:v>PRODUÇÃO</x:v>
      </x:c>
      <x:c r="D1980" s="3" t="str">
        <x:v>5032000226</x:v>
      </x:c>
      <x:c r="E1980" s="9" t="str">
        <x:v>INST COND COBERTO RDC 95-185 MM2 LV</x:v>
      </x:c>
      <x:c r="F1980" s="3" t="str">
        <x:v>METRO</x:v>
      </x:c>
      <x:c r="G1980" s="10" t="n">
        <x:v>0</x:v>
      </x:c>
      <x:c r="H1980" s="10" t="str">
        <x:f>IF(G1980="","",G1980/12)</x:f>
      </x:c>
      <x:c r="I1980" s="10" t="n">
        <x:v>105</x:v>
      </x:c>
      <x:c r="J1980" s="10" t="str">
        <x:f>IF(H1980="","",I1980-H1980)</x:f>
      </x:c>
      <x:c r="K1980" s="11" t="str">
        <x:f>IF(H1980&gt;0,I1980/H1980,"")</x:f>
      </x:c>
      <x:c r="L1980" s="12" t="n">
        <x:v>0</x:v>
      </x:c>
      <x:c r="M1980" s="12" t="n">
        <x:v>1516.2</x:v>
      </x:c>
      <x:c r="N1980" s="12" t="n">
        <x:f>M1980-L1980</x:f>
        <x:v>1516.2</x:v>
      </x:c>
      <x:c r="O1980" s="3" t="str">
        <x:v>Anexo IX</x:v>
      </x:c>
    </x:row>
    <x:row r="1981" ht="34" customHeight="1">
      <x:c r="A1981" s="3" t="str">
        <x:v>Agosto</x:v>
      </x:c>
      <x:c r="B1981" s="3" t="str">
        <x:v>O&amp;M</x:v>
      </x:c>
      <x:c r="C1981" s="3" t="str">
        <x:v>PRODUÇÃO</x:v>
      </x:c>
      <x:c r="D1981" s="3" t="str">
        <x:v>5032000227</x:v>
      </x:c>
      <x:c r="E1981" s="9" t="str">
        <x:v>RET COND COBERTO RDC 95-185 MM2 LV</x:v>
      </x:c>
      <x:c r="F1981" s="3" t="str">
        <x:v>METRO</x:v>
      </x:c>
      <x:c r="G1981" s="10" t="n">
        <x:v>0</x:v>
      </x:c>
      <x:c r="H1981" s="10" t="str">
        <x:f>IF(G1981="","",G1981/12)</x:f>
      </x:c>
      <x:c r="I1981" s="10" t="n">
        <x:v>0</x:v>
      </x:c>
      <x:c r="J1981" s="10" t="str">
        <x:f>IF(H1981="","",I1981-H1981)</x:f>
      </x:c>
      <x:c r="K1981" s="11" t="str">
        <x:f>IF(H1981&gt;0,I1981/H1981,"")</x:f>
      </x:c>
      <x:c r="L1981" s="12" t="n">
        <x:v>0</x:v>
      </x:c>
      <x:c r="M1981" s="12" t="n">
        <x:v>0</x:v>
      </x:c>
      <x:c r="N1981" s="12" t="n">
        <x:f>M1981-L1981</x:f>
        <x:v>0</x:v>
      </x:c>
      <x:c r="O1981" s="3" t="str">
        <x:v>Anexo IX</x:v>
      </x:c>
    </x:row>
    <x:row r="1982" ht="34" customHeight="1">
      <x:c r="A1982" s="3" t="str">
        <x:v>Agosto</x:v>
      </x:c>
      <x:c r="B1982" s="3" t="str">
        <x:v>O&amp;M</x:v>
      </x:c>
      <x:c r="C1982" s="3" t="str">
        <x:v>PRODUÇÃO</x:v>
      </x:c>
      <x:c r="D1982" s="3" t="str">
        <x:v>5032000228</x:v>
      </x:c>
      <x:c r="E1982" s="9" t="str">
        <x:v>INST CABO MENSAGEIRO RDC LV</x:v>
      </x:c>
      <x:c r="F1982" s="3" t="str">
        <x:v>METRO</x:v>
      </x:c>
      <x:c r="G1982" s="10" t="n">
        <x:v>0</x:v>
      </x:c>
      <x:c r="H1982" s="10" t="str">
        <x:f>IF(G1982="","",G1982/12)</x:f>
      </x:c>
      <x:c r="I1982" s="10" t="n">
        <x:v>0</x:v>
      </x:c>
      <x:c r="J1982" s="10" t="str">
        <x:f>IF(H1982="","",I1982-H1982)</x:f>
      </x:c>
      <x:c r="K1982" s="11" t="str">
        <x:f>IF(H1982&gt;0,I1982/H1982,"")</x:f>
      </x:c>
      <x:c r="L1982" s="12" t="n">
        <x:v>0</x:v>
      </x:c>
      <x:c r="M1982" s="12" t="n">
        <x:v>0</x:v>
      </x:c>
      <x:c r="N1982" s="12" t="n">
        <x:f>M1982-L1982</x:f>
        <x:v>0</x:v>
      </x:c>
      <x:c r="O1982" s="3" t="str">
        <x:v>Anexo IX</x:v>
      </x:c>
    </x:row>
    <x:row r="1983" ht="34" customHeight="1">
      <x:c r="A1983" s="3" t="str">
        <x:v>Agosto</x:v>
      </x:c>
      <x:c r="B1983" s="3" t="str">
        <x:v>O&amp;M</x:v>
      </x:c>
      <x:c r="C1983" s="3" t="str">
        <x:v>PRODUÇÃO</x:v>
      </x:c>
      <x:c r="D1983" s="3" t="str">
        <x:v>5032000229</x:v>
      </x:c>
      <x:c r="E1983" s="9" t="str">
        <x:v>RET CABO MENSAGEIRO RDC LV</x:v>
      </x:c>
      <x:c r="F1983" s="3" t="str">
        <x:v>METRO</x:v>
      </x:c>
      <x:c r="G1983" s="10" t="n">
        <x:v>0</x:v>
      </x:c>
      <x:c r="H1983" s="10" t="str">
        <x:f>IF(G1983="","",G1983/12)</x:f>
      </x:c>
      <x:c r="I1983" s="10" t="n">
        <x:v>0</x:v>
      </x:c>
      <x:c r="J1983" s="10" t="str">
        <x:f>IF(H1983="","",I1983-H1983)</x:f>
      </x:c>
      <x:c r="K1983" s="11" t="str">
        <x:f>IF(H1983&gt;0,I1983/H1983,"")</x:f>
      </x:c>
      <x:c r="L1983" s="12" t="n">
        <x:v>0</x:v>
      </x:c>
      <x:c r="M1983" s="12" t="n">
        <x:v>0</x:v>
      </x:c>
      <x:c r="N1983" s="12" t="n">
        <x:f>M1983-L1983</x:f>
        <x:v>0</x:v>
      </x:c>
      <x:c r="O1983" s="3" t="str">
        <x:v>Anexo IX</x:v>
      </x:c>
    </x:row>
    <x:row r="1984" ht="34" customHeight="1">
      <x:c r="A1984" s="3" t="str">
        <x:v>Agosto</x:v>
      </x:c>
      <x:c r="B1984" s="3" t="str">
        <x:v>O&amp;M</x:v>
      </x:c>
      <x:c r="C1984" s="3" t="str">
        <x:v>PRODUÇÃO</x:v>
      </x:c>
      <x:c r="D1984" s="3" t="str">
        <x:v>5032000230</x:v>
      </x:c>
      <x:c r="E1984" s="9" t="str">
        <x:v>TENSIONAR COND MENSAGEIRO RDC LV</x:v>
      </x:c>
      <x:c r="F1984" s="3" t="str">
        <x:v>UNIDADE</x:v>
      </x:c>
      <x:c r="G1984" s="10" t="n">
        <x:v>0</x:v>
      </x:c>
      <x:c r="H1984" s="10" t="str">
        <x:f>IF(G1984="","",G1984/12)</x:f>
      </x:c>
      <x:c r="I1984" s="10" t="n">
        <x:v>0</x:v>
      </x:c>
      <x:c r="J1984" s="10" t="str">
        <x:f>IF(H1984="","",I1984-H1984)</x:f>
      </x:c>
      <x:c r="K1984" s="11" t="str">
        <x:f>IF(H1984&gt;0,I1984/H1984,"")</x:f>
      </x:c>
      <x:c r="L1984" s="12" t="n">
        <x:v>0</x:v>
      </x:c>
      <x:c r="M1984" s="12" t="n">
        <x:v>0</x:v>
      </x:c>
      <x:c r="N1984" s="12" t="n">
        <x:f>M1984-L1984</x:f>
        <x:v>0</x:v>
      </x:c>
      <x:c r="O1984" s="3" t="str">
        <x:v>Anexo IX</x:v>
      </x:c>
    </x:row>
    <x:row r="1985" ht="34" customHeight="1">
      <x:c r="A1985" s="3" t="str">
        <x:v>Agosto</x:v>
      </x:c>
      <x:c r="B1985" s="3" t="str">
        <x:v>O&amp;M</x:v>
      </x:c>
      <x:c r="C1985" s="3" t="str">
        <x:v>PRODUÇÃO</x:v>
      </x:c>
      <x:c r="D1985" s="3" t="str">
        <x:v>5032000231</x:v>
      </x:c>
      <x:c r="E1985" s="9" t="str">
        <x:v>TENSIONAR COND PROTEGIDO RDC LV</x:v>
      </x:c>
      <x:c r="F1985" s="3" t="str">
        <x:v>UNIDADE</x:v>
      </x:c>
      <x:c r="G1985" s="10" t="n">
        <x:v>0</x:v>
      </x:c>
      <x:c r="H1985" s="10" t="str">
        <x:f>IF(G1985="","",G1985/12)</x:f>
      </x:c>
      <x:c r="I1985" s="10" t="n">
        <x:v>0</x:v>
      </x:c>
      <x:c r="J1985" s="10" t="str">
        <x:f>IF(H1985="","",I1985-H1985)</x:f>
      </x:c>
      <x:c r="K1985" s="11" t="str">
        <x:f>IF(H1985&gt;0,I1985/H1985,"")</x:f>
      </x:c>
      <x:c r="L1985" s="12" t="n">
        <x:v>0</x:v>
      </x:c>
      <x:c r="M1985" s="12" t="n">
        <x:v>0</x:v>
      </x:c>
      <x:c r="N1985" s="12" t="n">
        <x:f>M1985-L1985</x:f>
        <x:v>0</x:v>
      </x:c>
      <x:c r="O1985" s="3" t="str">
        <x:v>Anexo IX</x:v>
      </x:c>
    </x:row>
    <x:row r="1986" ht="34" customHeight="1">
      <x:c r="A1986" s="3" t="str">
        <x:v>Agosto</x:v>
      </x:c>
      <x:c r="B1986" s="3" t="str">
        <x:v>O&amp;M</x:v>
      </x:c>
      <x:c r="C1986" s="3" t="str">
        <x:v>PRODUÇÃO</x:v>
      </x:c>
      <x:c r="D1986" s="3" t="str">
        <x:v>5025300403</x:v>
      </x:c>
      <x:c r="E1986" s="9" t="str">
        <x:v>RET ESPACADOR LOSANGULAR RDC LV</x:v>
      </x:c>
      <x:c r="F1986" s="3" t="str">
        <x:v>CONJUNTO</x:v>
      </x:c>
      <x:c r="G1986" s="10" t="n">
        <x:v>0</x:v>
      </x:c>
      <x:c r="H1986" s="10" t="str">
        <x:f>IF(G1986="","",G1986/12)</x:f>
      </x:c>
      <x:c r="I1986" s="10" t="n">
        <x:v>56</x:v>
      </x:c>
      <x:c r="J1986" s="10" t="str">
        <x:f>IF(H1986="","",I1986-H1986)</x:f>
      </x:c>
      <x:c r="K1986" s="11" t="str">
        <x:f>IF(H1986&gt;0,I1986/H1986,"")</x:f>
      </x:c>
      <x:c r="L1986" s="12" t="n">
        <x:v>0</x:v>
      </x:c>
      <x:c r="M1986" s="12" t="n">
        <x:v>7677.6</x:v>
      </x:c>
      <x:c r="N1986" s="12" t="n">
        <x:f>M1986-L1986</x:f>
        <x:v>7677.6</x:v>
      </x:c>
      <x:c r="O1986" s="3" t="str">
        <x:v>Anexo IX</x:v>
      </x:c>
    </x:row>
    <x:row r="1987" ht="34" customHeight="1">
      <x:c r="A1987" s="3" t="str">
        <x:v>Agosto</x:v>
      </x:c>
      <x:c r="B1987" s="3" t="str">
        <x:v>O&amp;M</x:v>
      </x:c>
      <x:c r="C1987" s="3" t="str">
        <x:v>PRODUÇÃO</x:v>
      </x:c>
      <x:c r="D1987" s="3" t="str">
        <x:v>5034000028</x:v>
      </x:c>
      <x:c r="E1987" s="9" t="str">
        <x:v>INST/RET BIG JUMPER LV</x:v>
      </x:c>
      <x:c r="F1987" s="3" t="str">
        <x:v>UNIDADE</x:v>
      </x:c>
      <x:c r="G1987" s="10" t="n">
        <x:v>0</x:v>
      </x:c>
      <x:c r="H1987" s="10" t="str">
        <x:f>IF(G1987="","",G1987/12)</x:f>
      </x:c>
      <x:c r="I1987" s="10" t="n">
        <x:v>0</x:v>
      </x:c>
      <x:c r="J1987" s="10" t="str">
        <x:f>IF(H1987="","",I1987-H1987)</x:f>
      </x:c>
      <x:c r="K1987" s="11" t="str">
        <x:f>IF(H1987&gt;0,I1987/H1987,"")</x:f>
      </x:c>
      <x:c r="L1987" s="12" t="n">
        <x:v>0</x:v>
      </x:c>
      <x:c r="M1987" s="12" t="n">
        <x:v>0</x:v>
      </x:c>
      <x:c r="N1987" s="12" t="n">
        <x:f>M1987-L1987</x:f>
        <x:v>0</x:v>
      </x:c>
      <x:c r="O1987" s="3" t="str">
        <x:v>Anexo IX</x:v>
      </x:c>
    </x:row>
    <x:row r="1988" ht="34" customHeight="1">
      <x:c r="A1988" s="3" t="str">
        <x:v>Agosto</x:v>
      </x:c>
      <x:c r="B1988" s="3" t="str">
        <x:v>O&amp;M</x:v>
      </x:c>
      <x:c r="C1988" s="3" t="str">
        <x:v>PRODUÇÃO</x:v>
      </x:c>
      <x:c r="D1988" s="3" t="str">
        <x:v>5013100004</x:v>
      </x:c>
      <x:c r="E1988" s="9" t="str">
        <x:v>TURMA LV 3H CAM ATEND EMERGENCIAL</x:v>
      </x:c>
      <x:c r="F1988" s="3" t="str">
        <x:v>HORA</x:v>
      </x:c>
      <x:c r="G1988" s="10" t="n">
        <x:v>0</x:v>
      </x:c>
      <x:c r="H1988" s="10" t="str">
        <x:f>IF(G1988="","",G1988/12)</x:f>
      </x:c>
      <x:c r="I1988" s="10" t="n">
        <x:v>0</x:v>
      </x:c>
      <x:c r="J1988" s="10" t="str">
        <x:f>IF(H1988="","",I1988-H1988)</x:f>
      </x:c>
      <x:c r="K1988" s="11" t="str">
        <x:f>IF(H1988&gt;0,I1988/H1988,"")</x:f>
      </x:c>
      <x:c r="L1988" s="12" t="n">
        <x:v>0</x:v>
      </x:c>
      <x:c r="M1988" s="12" t="n">
        <x:v>0</x:v>
      </x:c>
      <x:c r="N1988" s="12" t="n">
        <x:f>M1988-L1988</x:f>
        <x:v>0</x:v>
      </x:c>
      <x:c r="O1988" s="3" t="str">
        <x:v>Anexo IX</x:v>
      </x:c>
    </x:row>
    <x:row r="1989" ht="34" customHeight="1">
      <x:c r="A1989" s="3" t="str">
        <x:v>Agosto</x:v>
      </x:c>
      <x:c r="B1989" s="3" t="str">
        <x:v>O&amp;M</x:v>
      </x:c>
      <x:c r="C1989" s="3" t="str">
        <x:v>PRODUÇÃO</x:v>
      </x:c>
      <x:c r="D1989" s="3" t="str">
        <x:v>5013100005</x:v>
      </x:c>
      <x:c r="E1989" s="9" t="str">
        <x:v>TURMA LV 4H CAM ATEND EMERGENCIAL</x:v>
      </x:c>
      <x:c r="F1989" s="3" t="str">
        <x:v>HORA</x:v>
      </x:c>
      <x:c r="G1989" s="10" t="n">
        <x:v>0</x:v>
      </x:c>
      <x:c r="H1989" s="10" t="str">
        <x:f>IF(G1989="","",G1989/12)</x:f>
      </x:c>
      <x:c r="I1989" s="10" t="n">
        <x:v>0</x:v>
      </x:c>
      <x:c r="J1989" s="10" t="str">
        <x:f>IF(H1989="","",I1989-H1989)</x:f>
      </x:c>
      <x:c r="K1989" s="11" t="str">
        <x:f>IF(H1989&gt;0,I1989/H1989,"")</x:f>
      </x:c>
      <x:c r="L1989" s="12" t="n">
        <x:v>0</x:v>
      </x:c>
      <x:c r="M1989" s="12" t="n">
        <x:v>0</x:v>
      </x:c>
      <x:c r="N1989" s="12" t="n">
        <x:f>M1989-L1989</x:f>
        <x:v>0</x:v>
      </x:c>
      <x:c r="O1989" s="3" t="str">
        <x:v>Anexo IX</x:v>
      </x:c>
    </x:row>
    <x:row r="1990" ht="34" customHeight="1">
      <x:c r="A1990" s="3" t="str">
        <x:v>Agosto</x:v>
      </x:c>
      <x:c r="B1990" s="3" t="str">
        <x:v>O&amp;M</x:v>
      </x:c>
      <x:c r="C1990" s="3" t="str">
        <x:v>PRODUÇÃO</x:v>
      </x:c>
      <x:c r="D1990" s="3" t="str">
        <x:v>5013100006</x:v>
      </x:c>
      <x:c r="E1990" s="9" t="str">
        <x:v>TURMA LV 3H CAM ATEND EMERGENCIAL (25%)</x:v>
      </x:c>
      <x:c r="F1990" s="3" t="str">
        <x:v>HORA</x:v>
      </x:c>
      <x:c r="G1990" s="10" t="n">
        <x:v>0</x:v>
      </x:c>
      <x:c r="H1990" s="10" t="str">
        <x:f>IF(G1990="","",G1990/12)</x:f>
      </x:c>
      <x:c r="I1990" s="10" t="n">
        <x:v>0.785</x:v>
      </x:c>
      <x:c r="J1990" s="10" t="str">
        <x:f>IF(H1990="","",I1990-H1990)</x:f>
      </x:c>
      <x:c r="K1990" s="11" t="str">
        <x:f>IF(H1990&gt;0,I1990/H1990,"")</x:f>
      </x:c>
      <x:c r="L1990" s="12" t="n">
        <x:v>0</x:v>
      </x:c>
      <x:c r="M1990" s="12" t="n">
        <x:v>591.65</x:v>
      </x:c>
      <x:c r="N1990" s="12" t="n">
        <x:f>M1990-L1990</x:f>
        <x:v>591.65</x:v>
      </x:c>
      <x:c r="O1990" s="3" t="str">
        <x:v>Anexo IX</x:v>
      </x:c>
    </x:row>
    <x:row r="1991" ht="34" customHeight="1">
      <x:c r="A1991" s="3" t="str">
        <x:v>Agosto</x:v>
      </x:c>
      <x:c r="B1991" s="3" t="str">
        <x:v>O&amp;M</x:v>
      </x:c>
      <x:c r="C1991" s="3" t="str">
        <x:v>PRODUÇÃO</x:v>
      </x:c>
      <x:c r="D1991" s="3" t="str">
        <x:v>5013000001</x:v>
      </x:c>
      <x:c r="E1991" s="9" t="str">
        <x:v>TURMA LV 4H CAM ATEND EMERGENCIAL (25%)</x:v>
      </x:c>
      <x:c r="F1991" s="3" t="str">
        <x:v>HORA</x:v>
      </x:c>
      <x:c r="G1991" s="10" t="n">
        <x:v>0</x:v>
      </x:c>
      <x:c r="H1991" s="10" t="str">
        <x:f>IF(G1991="","",G1991/12)</x:f>
      </x:c>
      <x:c r="I1991" s="10" t="n">
        <x:v>3.721</x:v>
      </x:c>
      <x:c r="J1991" s="10" t="str">
        <x:f>IF(H1991="","",I1991-H1991)</x:f>
      </x:c>
      <x:c r="K1991" s="11" t="str">
        <x:f>IF(H1991&gt;0,I1991/H1991,"")</x:f>
      </x:c>
      <x:c r="L1991" s="12" t="n">
        <x:v>0</x:v>
      </x:c>
      <x:c r="M1991" s="12" t="n">
        <x:v>3689.81</x:v>
      </x:c>
      <x:c r="N1991" s="12" t="n">
        <x:f>M1991-L1991</x:f>
        <x:v>3689.81</x:v>
      </x:c>
      <x:c r="O1991" s="3" t="str">
        <x:v>Anexo IX</x:v>
      </x:c>
    </x:row>
    <x:row r="1992" ht="34" customHeight="1">
      <x:c r="A1992" s="3" t="str">
        <x:v>Agosto</x:v>
      </x:c>
      <x:c r="B1992" s="3" t="str">
        <x:v>O&amp;M</x:v>
      </x:c>
      <x:c r="C1992" s="3" t="str">
        <x:v>PRODUÇÃO</x:v>
      </x:c>
      <x:c r="D1992" s="3" t="str">
        <x:v>5021000196</x:v>
      </x:c>
      <x:c r="E1992" s="9" t="str">
        <x:v>INST ESTR PRI RDC 1F ANCORAGEM DUPLA LM</x:v>
      </x:c>
      <x:c r="F1992" s="3" t="str">
        <x:v>CONJUNTO</x:v>
      </x:c>
      <x:c r="G1992" s="10" t="n">
        <x:v>0</x:v>
      </x:c>
      <x:c r="H1992" s="10" t="str">
        <x:f>IF(G1992="","",G1992/12)</x:f>
      </x:c>
      <x:c r="I1992" s="10" t="n">
        <x:v>0</x:v>
      </x:c>
      <x:c r="J1992" s="10" t="str">
        <x:f>IF(H1992="","",I1992-H1992)</x:f>
      </x:c>
      <x:c r="K1992" s="11" t="str">
        <x:f>IF(H1992&gt;0,I1992/H1992,"")</x:f>
      </x:c>
      <x:c r="L1992" s="12" t="n">
        <x:v>0</x:v>
      </x:c>
      <x:c r="M1992" s="12" t="n">
        <x:v>0</x:v>
      </x:c>
      <x:c r="N1992" s="12" t="n">
        <x:f>M1992-L1992</x:f>
        <x:v>0</x:v>
      </x:c>
      <x:c r="O1992" s="3" t="str">
        <x:v>Anexo IX</x:v>
      </x:c>
    </x:row>
    <x:row r="1993" ht="34" customHeight="1">
      <x:c r="A1993" s="3" t="str">
        <x:v>Agosto</x:v>
      </x:c>
      <x:c r="B1993" s="3" t="str">
        <x:v>O&amp;M</x:v>
      </x:c>
      <x:c r="C1993" s="3" t="str">
        <x:v>PRODUÇÃO</x:v>
      </x:c>
      <x:c r="D1993" s="3" t="str">
        <x:v>5021000197</x:v>
      </x:c>
      <x:c r="E1993" s="9" t="str">
        <x:v>INST ESTR PRI RDC 1F ANCORAGEM SIMPLE LM</x:v>
      </x:c>
      <x:c r="F1993" s="3" t="str">
        <x:v>CONJUNTO</x:v>
      </x:c>
      <x:c r="G1993" s="10" t="n">
        <x:v>0</x:v>
      </x:c>
      <x:c r="H1993" s="10" t="str">
        <x:f>IF(G1993="","",G1993/12)</x:f>
      </x:c>
      <x:c r="I1993" s="10" t="n">
        <x:v>0</x:v>
      </x:c>
      <x:c r="J1993" s="10" t="str">
        <x:f>IF(H1993="","",I1993-H1993)</x:f>
      </x:c>
      <x:c r="K1993" s="11" t="str">
        <x:f>IF(H1993&gt;0,I1993/H1993,"")</x:f>
      </x:c>
      <x:c r="L1993" s="12" t="n">
        <x:v>0</x:v>
      </x:c>
      <x:c r="M1993" s="12" t="n">
        <x:v>0</x:v>
      </x:c>
      <x:c r="N1993" s="12" t="n">
        <x:f>M1993-L1993</x:f>
        <x:v>0</x:v>
      </x:c>
      <x:c r="O1993" s="3" t="str">
        <x:v>Anexo IX</x:v>
      </x:c>
    </x:row>
    <x:row r="1994" ht="34" customHeight="1">
      <x:c r="A1994" s="3" t="str">
        <x:v>Agosto</x:v>
      </x:c>
      <x:c r="B1994" s="3" t="str">
        <x:v>O&amp;M</x:v>
      </x:c>
      <x:c r="C1994" s="3" t="str">
        <x:v>PRODUÇÃO</x:v>
      </x:c>
      <x:c r="D1994" s="3" t="str">
        <x:v>5024000087</x:v>
      </x:c>
      <x:c r="E1994" s="9" t="str">
        <x:v>INST KIT PARCIAL INTERNA RESIDENCIAL LM</x:v>
      </x:c>
      <x:c r="F1994" s="3" t="str">
        <x:v>UNIDADE</x:v>
      </x:c>
      <x:c r="G1994" s="10" t="n">
        <x:v>0</x:v>
      </x:c>
      <x:c r="H1994" s="10" t="str">
        <x:f>IF(G1994="","",G1994/12)</x:f>
      </x:c>
      <x:c r="I1994" s="10" t="n">
        <x:v>0</x:v>
      </x:c>
      <x:c r="J1994" s="10" t="str">
        <x:f>IF(H1994="","",I1994-H1994)</x:f>
      </x:c>
      <x:c r="K1994" s="11" t="str">
        <x:f>IF(H1994&gt;0,I1994/H1994,"")</x:f>
      </x:c>
      <x:c r="L1994" s="12" t="n">
        <x:v>0</x:v>
      </x:c>
      <x:c r="M1994" s="12" t="n">
        <x:v>0</x:v>
      </x:c>
      <x:c r="N1994" s="12" t="n">
        <x:f>M1994-L1994</x:f>
        <x:v>0</x:v>
      </x:c>
      <x:c r="O1994" s="3" t="str">
        <x:v>Anexo IX</x:v>
      </x:c>
    </x:row>
    <x:row r="1995" ht="34" customHeight="1">
      <x:c r="A1995" s="3" t="str">
        <x:v>Agosto</x:v>
      </x:c>
      <x:c r="B1995" s="3" t="str">
        <x:v>O&amp;M</x:v>
      </x:c>
      <x:c r="C1995" s="3" t="str">
        <x:v>PRODUÇÃO</x:v>
      </x:c>
      <x:c r="D1995" s="3" t="str">
        <x:v>5021000195</x:v>
      </x:c>
      <x:c r="E1995" s="9" t="str">
        <x:v>RET ESTR PRI RDC 1F ANCORAGEM DUPLA LM</x:v>
      </x:c>
      <x:c r="F1995" s="3" t="str">
        <x:v>CONJUNTO</x:v>
      </x:c>
      <x:c r="G1995" s="10" t="n">
        <x:v>0</x:v>
      </x:c>
      <x:c r="H1995" s="10" t="str">
        <x:f>IF(G1995="","",G1995/12)</x:f>
      </x:c>
      <x:c r="I1995" s="10" t="n">
        <x:v>0</x:v>
      </x:c>
      <x:c r="J1995" s="10" t="str">
        <x:f>IF(H1995="","",I1995-H1995)</x:f>
      </x:c>
      <x:c r="K1995" s="11" t="str">
        <x:f>IF(H1995&gt;0,I1995/H1995,"")</x:f>
      </x:c>
      <x:c r="L1995" s="12" t="n">
        <x:v>0</x:v>
      </x:c>
      <x:c r="M1995" s="12" t="n">
        <x:v>0</x:v>
      </x:c>
      <x:c r="N1995" s="12" t="n">
        <x:f>M1995-L1995</x:f>
        <x:v>0</x:v>
      </x:c>
      <x:c r="O1995" s="3" t="str">
        <x:v>Anexo IX</x:v>
      </x:c>
    </x:row>
    <x:row r="1996" ht="34" customHeight="1">
      <x:c r="A1996" s="3" t="str">
        <x:v>Agosto</x:v>
      </x:c>
      <x:c r="B1996" s="3" t="str">
        <x:v>O&amp;M</x:v>
      </x:c>
      <x:c r="C1996" s="3" t="str">
        <x:v>PRODUÇÃO</x:v>
      </x:c>
      <x:c r="D1996" s="3" t="str">
        <x:v>5021000198</x:v>
      </x:c>
      <x:c r="E1996" s="9" t="str">
        <x:v>RET ESTR PRI RDC 1F ANCORAGEM SIMPLES LM</x:v>
      </x:c>
      <x:c r="F1996" s="3" t="str">
        <x:v>CONJUNTO</x:v>
      </x:c>
      <x:c r="G1996" s="10" t="n">
        <x:v>0</x:v>
      </x:c>
      <x:c r="H1996" s="10" t="str">
        <x:f>IF(G1996="","",G1996/12)</x:f>
      </x:c>
      <x:c r="I1996" s="10" t="n">
        <x:v>0</x:v>
      </x:c>
      <x:c r="J1996" s="10" t="str">
        <x:f>IF(H1996="","",I1996-H1996)</x:f>
      </x:c>
      <x:c r="K1996" s="11" t="str">
        <x:f>IF(H1996&gt;0,I1996/H1996,"")</x:f>
      </x:c>
      <x:c r="L1996" s="12" t="n">
        <x:v>0</x:v>
      </x:c>
      <x:c r="M1996" s="12" t="n">
        <x:v>0</x:v>
      </x:c>
      <x:c r="N1996" s="12" t="n">
        <x:f>M1996-L1996</x:f>
        <x:v>0</x:v>
      </x:c>
      <x:c r="O1996" s="3" t="str">
        <x:v>Anexo IX</x:v>
      </x:c>
    </x:row>
    <x:row r="1997" ht="34" customHeight="1">
      <x:c r="A1997" s="3" t="str">
        <x:v>Agosto</x:v>
      </x:c>
      <x:c r="B1997" s="3" t="str">
        <x:v>O&amp;M</x:v>
      </x:c>
      <x:c r="C1997" s="3" t="str">
        <x:v>PRODUÇÃO</x:v>
      </x:c>
      <x:c r="D1997" s="3" t="str">
        <x:v>5031200369</x:v>
      </x:c>
      <x:c r="E1997" s="9" t="str">
        <x:v>INST ESTR PRI RDC 1F ANCORAGEM SIMPLE LV</x:v>
      </x:c>
      <x:c r="F1997" s="3" t="str">
        <x:v>CONJUNTO</x:v>
      </x:c>
      <x:c r="G1997" s="10" t="n">
        <x:v>0</x:v>
      </x:c>
      <x:c r="H1997" s="10" t="str">
        <x:f>IF(G1997="","",G1997/12)</x:f>
      </x:c>
      <x:c r="I1997" s="10" t="n">
        <x:v>0</x:v>
      </x:c>
      <x:c r="J1997" s="10" t="str">
        <x:f>IF(H1997="","",I1997-H1997)</x:f>
      </x:c>
      <x:c r="K1997" s="11" t="str">
        <x:f>IF(H1997&gt;0,I1997/H1997,"")</x:f>
      </x:c>
      <x:c r="L1997" s="12" t="n">
        <x:v>0</x:v>
      </x:c>
      <x:c r="M1997" s="12" t="n">
        <x:v>0</x:v>
      </x:c>
      <x:c r="N1997" s="12" t="n">
        <x:f>M1997-L1997</x:f>
        <x:v>0</x:v>
      </x:c>
      <x:c r="O1997" s="3" t="str">
        <x:v>Anexo IX</x:v>
      </x:c>
    </x:row>
    <x:row r="1998" ht="34" customHeight="1">
      <x:c r="A1998" s="3" t="str">
        <x:v>Agosto</x:v>
      </x:c>
      <x:c r="B1998" s="3" t="str">
        <x:v>O&amp;M</x:v>
      </x:c>
      <x:c r="C1998" s="3" t="str">
        <x:v>PRODUÇÃO</x:v>
      </x:c>
      <x:c r="D1998" s="3" t="str">
        <x:v>5031200372</x:v>
      </x:c>
      <x:c r="E1998" s="9" t="str">
        <x:v>RET ESTR PRI RDC 1F ANCORAGEM SIMPLES LV</x:v>
      </x:c>
      <x:c r="F1998" s="3" t="str">
        <x:v>CONJUNTO</x:v>
      </x:c>
      <x:c r="G1998" s="10" t="n">
        <x:v>0</x:v>
      </x:c>
      <x:c r="H1998" s="10" t="str">
        <x:f>IF(G1998="","",G1998/12)</x:f>
      </x:c>
      <x:c r="I1998" s="10" t="n">
        <x:v>0</x:v>
      </x:c>
      <x:c r="J1998" s="10" t="str">
        <x:f>IF(H1998="","",I1998-H1998)</x:f>
      </x:c>
      <x:c r="K1998" s="11" t="str">
        <x:f>IF(H1998&gt;0,I1998/H1998,"")</x:f>
      </x:c>
      <x:c r="L1998" s="12" t="n">
        <x:v>0</x:v>
      </x:c>
      <x:c r="M1998" s="12" t="n">
        <x:v>0</x:v>
      </x:c>
      <x:c r="N1998" s="12" t="n">
        <x:f>M1998-L1998</x:f>
        <x:v>0</x:v>
      </x:c>
      <x:c r="O1998" s="3" t="str">
        <x:v>Anexo IX</x:v>
      </x:c>
    </x:row>
    <x:row r="1999" ht="34" customHeight="1">
      <x:c r="A1999" s="3" t="str">
        <x:v>Agosto</x:v>
      </x:c>
      <x:c r="B1999" s="3" t="str">
        <x:v>O&amp;M</x:v>
      </x:c>
      <x:c r="C1999" s="3" t="str">
        <x:v>PRODUÇÃO</x:v>
      </x:c>
      <x:c r="D1999" s="3" t="str">
        <x:v>5031200370</x:v>
      </x:c>
      <x:c r="E1999" s="9" t="str">
        <x:v>INST ESTR PRI RDC 1F ANCORAGEM DUPLA LV</x:v>
      </x:c>
      <x:c r="F1999" s="3" t="str">
        <x:v>CONJUNTO</x:v>
      </x:c>
      <x:c r="G1999" s="10" t="n">
        <x:v>0</x:v>
      </x:c>
      <x:c r="H1999" s="10" t="str">
        <x:f>IF(G1999="","",G1999/12)</x:f>
      </x:c>
      <x:c r="I1999" s="10" t="n">
        <x:v>0</x:v>
      </x:c>
      <x:c r="J1999" s="10" t="str">
        <x:f>IF(H1999="","",I1999-H1999)</x:f>
      </x:c>
      <x:c r="K1999" s="11" t="str">
        <x:f>IF(H1999&gt;0,I1999/H1999,"")</x:f>
      </x:c>
      <x:c r="L1999" s="12" t="n">
        <x:v>0</x:v>
      </x:c>
      <x:c r="M1999" s="12" t="n">
        <x:v>0</x:v>
      </x:c>
      <x:c r="N1999" s="12" t="n">
        <x:f>M1999-L1999</x:f>
        <x:v>0</x:v>
      </x:c>
      <x:c r="O1999" s="3" t="str">
        <x:v>Anexo IX</x:v>
      </x:c>
    </x:row>
    <x:row r="2000" ht="34" customHeight="1">
      <x:c r="A2000" s="3" t="str">
        <x:v>Agosto</x:v>
      </x:c>
      <x:c r="B2000" s="3" t="str">
        <x:v>O&amp;M</x:v>
      </x:c>
      <x:c r="C2000" s="3" t="str">
        <x:v>PRODUÇÃO</x:v>
      </x:c>
      <x:c r="D2000" s="3" t="str">
        <x:v>5031200371</x:v>
      </x:c>
      <x:c r="E2000" s="9" t="str">
        <x:v>RET ESTR PRI RDC 1F ANCORAGEM DUPLA LV</x:v>
      </x:c>
      <x:c r="F2000" s="3" t="str">
        <x:v>CONJUNTO</x:v>
      </x:c>
      <x:c r="G2000" s="10" t="n">
        <x:v>0</x:v>
      </x:c>
      <x:c r="H2000" s="10" t="str">
        <x:f>IF(G2000="","",G2000/12)</x:f>
      </x:c>
      <x:c r="I2000" s="10" t="n">
        <x:v>0</x:v>
      </x:c>
      <x:c r="J2000" s="10" t="str">
        <x:f>IF(H2000="","",I2000-H2000)</x:f>
      </x:c>
      <x:c r="K2000" s="11" t="str">
        <x:f>IF(H2000&gt;0,I2000/H2000,"")</x:f>
      </x:c>
      <x:c r="L2000" s="12" t="n">
        <x:v>0</x:v>
      </x:c>
      <x:c r="M2000" s="12" t="n">
        <x:v>0</x:v>
      </x:c>
      <x:c r="N2000" s="12" t="n">
        <x:f>M2000-L2000</x:f>
        <x:v>0</x:v>
      </x:c>
      <x:c r="O2000" s="3" t="str">
        <x:v>Anexo IX</x:v>
      </x:c>
    </x:row>
    <x:row r="2001" ht="34" customHeight="1">
      <x:c r="A2001" s="3" t="str">
        <x:v>Agosto</x:v>
      </x:c>
      <x:c r="B2001" s="3" t="str">
        <x:v>STC</x:v>
      </x:c>
      <x:c r="C2001" s="3" t="str">
        <x:v>PRODUÇÃO</x:v>
      </x:c>
      <x:c r="D2001" s="3" t="str">
        <x:v>5013300039</x:v>
      </x:c>
      <x:c r="E2001" s="9" t="str">
        <x:v>ATEND EMERG FALTA ENERGIA INDIV</x:v>
      </x:c>
      <x:c r="F2001" s="3" t="str">
        <x:v>UNIDADE</x:v>
      </x:c>
      <x:c r="G2001" s="10" t="n">
        <x:v>144827.50000000006</x:v>
      </x:c>
      <x:c r="H2001" s="10" t="n">
        <x:f>IF(G2001="","",G2001/12)</x:f>
        <x:v>12068.958333333338</x:v>
      </x:c>
      <x:c r="I2001" s="10" t="n">
        <x:v>4868</x:v>
      </x:c>
      <x:c r="J2001" s="10" t="n">
        <x:f>IF(H2001="","",I2001-H2001)</x:f>
        <x:v>-7200.958333333338</x:v>
      </x:c>
      <x:c r="K2001" s="11" t="n">
        <x:f>IF(H2001&gt;0,I2001/H2001,"")</x:f>
        <x:v>0.4033488115171496</x:v>
      </x:c>
      <x:c r="L2001" s="12" t="n">
        <x:v>2617274.3</x:v>
      </x:c>
      <x:c r="M2001" s="12" t="n">
        <x:v>1055674.48</x:v>
      </x:c>
      <x:c r="N2001" s="12" t="n">
        <x:f>M2001-L2001</x:f>
        <x:v>-1561599.8199999998</x:v>
      </x:c>
      <x:c r="O2001" s="3" t="str">
        <x:v>Anexo IX</x:v>
      </x:c>
    </x:row>
    <x:row r="2002" ht="34" customHeight="1">
      <x:c r="A2002" s="3" t="str">
        <x:v>Agosto</x:v>
      </x:c>
      <x:c r="B2002" s="3" t="str">
        <x:v>STC</x:v>
      </x:c>
      <x:c r="C2002" s="3" t="str">
        <x:v>PRODUÇÃO</x:v>
      </x:c>
      <x:c r="D2002" s="3" t="str">
        <x:v>5082000203</x:v>
      </x:c>
      <x:c r="E2002" s="9" t="str">
        <x:v>INST RAMAL DE CONEXAO CONC/MULTIPLEX STC</x:v>
      </x:c>
      <x:c r="F2002" s="3" t="str">
        <x:v>UNIDADE</x:v>
      </x:c>
      <x:c r="G2002" s="10" t="n">
        <x:v>104799.20000000008</x:v>
      </x:c>
      <x:c r="H2002" s="10" t="n">
        <x:f>IF(G2002="","",G2002/12)</x:f>
        <x:v>8733.266666666674</x:v>
      </x:c>
      <x:c r="I2002" s="10" t="n">
        <x:v>4168</x:v>
      </x:c>
      <x:c r="J2002" s="10" t="n">
        <x:f>IF(H2002="","",I2002-H2002)</x:f>
        <x:v>-4565.266666666674</x:v>
      </x:c>
      <x:c r="K2002" s="11" t="n">
        <x:f>IF(H2002&gt;0,I2002/H2002,"")</x:f>
        <x:v>0.47725555156909555</x:v>
      </x:c>
      <x:c r="L2002" s="12" t="n">
        <x:v>2098079.98</x:v>
      </x:c>
      <x:c r="M2002" s="12" t="n">
        <x:v>1001320.32</x:v>
      </x:c>
      <x:c r="N2002" s="12" t="n">
        <x:f>M2002-L2002</x:f>
        <x:v>-1096759.6600000001</x:v>
      </x:c>
      <x:c r="O2002" s="3" t="str">
        <x:v>Anexo IX</x:v>
      </x:c>
    </x:row>
    <x:row r="2003" ht="34" customHeight="1">
      <x:c r="A2003" s="3" t="str">
        <x:v>Agosto</x:v>
      </x:c>
      <x:c r="B2003" s="3" t="str">
        <x:v>STC</x:v>
      </x:c>
      <x:c r="C2003" s="3" t="str">
        <x:v>PRODUÇÃO</x:v>
      </x:c>
      <x:c r="D2003" s="3" t="str">
        <x:v>5013300038</x:v>
      </x:c>
      <x:c r="E2003" s="9" t="str">
        <x:v>ATEND EMERG FALTA ENERGIA COLETIVA BT</x:v>
      </x:c>
      <x:c r="F2003" s="3" t="str">
        <x:v>UNIDADE</x:v>
      </x:c>
      <x:c r="G2003" s="10" t="n">
        <x:v>30028.00000000001</x:v>
      </x:c>
      <x:c r="H2003" s="10" t="n">
        <x:f>IF(G2003="","",G2003/12)</x:f>
        <x:v>2502.3333333333344</x:v>
      </x:c>
      <x:c r="I2003" s="10" t="n">
        <x:v>1767</x:v>
      </x:c>
      <x:c r="J2003" s="10" t="n">
        <x:f>IF(H2003="","",I2003-H2003)</x:f>
        <x:v>-735.3333333333344</x:v>
      </x:c>
      <x:c r="K2003" s="11" t="n">
        <x:f>IF(H2003&gt;0,I2003/H2003,"")</x:f>
        <x:v>0.7061409351272143</x:v>
      </x:c>
      <x:c r="L2003" s="12" t="n">
        <x:v>1106456.73</x:v>
      </x:c>
      <x:c r="M2003" s="12" t="n">
        <x:v>781314.39</x:v>
      </x:c>
      <x:c r="N2003" s="12" t="n">
        <x:f>M2003-L2003</x:f>
        <x:v>-325142.33999999997</x:v>
      </x:c>
      <x:c r="O2003" s="3" t="str">
        <x:v>Anexo IX</x:v>
      </x:c>
    </x:row>
    <x:row r="2004" ht="34" customHeight="1">
      <x:c r="A2004" s="3" t="str">
        <x:v>Agosto</x:v>
      </x:c>
      <x:c r="B2004" s="3" t="str">
        <x:v>STC</x:v>
      </x:c>
      <x:c r="C2004" s="3" t="str">
        <x:v>PRODUÇÃO</x:v>
      </x:c>
      <x:c r="D2004" s="3" t="str">
        <x:v>5082000198</x:v>
      </x:c>
      <x:c r="E2004" s="9" t="str">
        <x:v>INST MEDIDOR ELETRONICO STC</x:v>
      </x:c>
      <x:c r="F2004" s="3" t="str">
        <x:v>UNIDADE</x:v>
      </x:c>
      <x:c r="G2004" s="10" t="n">
        <x:v>75381.71395699143</x:v>
      </x:c>
      <x:c r="H2004" s="10" t="n">
        <x:f>IF(G2004="","",G2004/12)</x:f>
        <x:v>6281.809496415953</x:v>
      </x:c>
      <x:c r="I2004" s="10" t="n">
        <x:v>5346</x:v>
      </x:c>
      <x:c r="J2004" s="10" t="n">
        <x:f>IF(H2004="","",I2004-H2004)</x:f>
        <x:v>-935.8094964159527</x:v>
      </x:c>
      <x:c r="K2004" s="11" t="n">
        <x:f>IF(H2004&gt;0,I2004/H2004,"")</x:f>
        <x:v>0.85102867303603</x:v>
      </x:c>
      <x:c r="L2004" s="12" t="n">
        <x:v>1032603.85</x:v>
      </x:c>
      <x:c r="M2004" s="12" t="n">
        <x:v>878775.48</x:v>
      </x:c>
      <x:c r="N2004" s="12" t="n">
        <x:f>M2004-L2004</x:f>
        <x:v>-153828.37</x:v>
      </x:c>
      <x:c r="O2004" s="3" t="str">
        <x:v>Anexo IX</x:v>
      </x:c>
    </x:row>
    <x:row r="2005" ht="34" customHeight="1">
      <x:c r="A2005" s="3" t="str">
        <x:v>Agosto</x:v>
      </x:c>
      <x:c r="B2005" s="3" t="str">
        <x:v>STC</x:v>
      </x:c>
      <x:c r="C2005" s="3" t="str">
        <x:v>PRODUÇÃO</x:v>
      </x:c>
      <x:c r="D2005" s="3" t="str">
        <x:v>5082000204</x:v>
      </x:c>
      <x:c r="E2005" s="9" t="str">
        <x:v>RET RAMAL DE CONEXAO CONC/MULTIPLEX STC</x:v>
      </x:c>
      <x:c r="F2005" s="3" t="str">
        <x:v>UNIDADE</x:v>
      </x:c>
      <x:c r="G2005" s="10" t="n">
        <x:v>50660.00000000002</x:v>
      </x:c>
      <x:c r="H2005" s="10" t="n">
        <x:f>IF(G2005="","",G2005/12)</x:f>
        <x:v>4221.666666666669</x:v>
      </x:c>
      <x:c r="I2005" s="10" t="n">
        <x:v>3089</x:v>
      </x:c>
      <x:c r="J2005" s="10" t="n">
        <x:f>IF(H2005="","",I2005-H2005)</x:f>
        <x:v>-1132.6666666666688</x:v>
      </x:c>
      <x:c r="K2005" s="11" t="n">
        <x:f>IF(H2005&gt;0,I2005/H2005,"")</x:f>
        <x:v>0.7317015396762728</x:v>
      </x:c>
      <x:c r="L2005" s="12" t="n">
        <x:v>709957.68</x:v>
      </x:c>
      <x:c r="M2005" s="12" t="n">
        <x:v>519477.13</x:v>
      </x:c>
      <x:c r="N2005" s="12" t="n">
        <x:f>M2005-L2005</x:f>
        <x:v>-190480.55000000005</x:v>
      </x:c>
      <x:c r="O2005" s="3" t="str">
        <x:v>Anexo IX</x:v>
      </x:c>
    </x:row>
    <x:row r="2006" ht="34" customHeight="1">
      <x:c r="A2006" s="3" t="str">
        <x:v>Agosto</x:v>
      </x:c>
      <x:c r="B2006" s="3" t="str">
        <x:v>STC</x:v>
      </x:c>
      <x:c r="C2006" s="3" t="str">
        <x:v>PRODUÇÃO</x:v>
      </x:c>
      <x:c r="D2006" s="3" t="str">
        <x:v>5082000199</x:v>
      </x:c>
      <x:c r="E2006" s="9" t="str">
        <x:v>RET MEDIDOR ELETRONICO STC</x:v>
      </x:c>
      <x:c r="F2006" s="3" t="str">
        <x:v>UNIDADE</x:v>
      </x:c>
      <x:c r="G2006" s="10" t="n">
        <x:v>68134.83895699143</x:v>
      </x:c>
      <x:c r="H2006" s="10" t="n">
        <x:f>IF(G2006="","",G2006/12)</x:f>
        <x:v>5677.903246415953</x:v>
      </x:c>
      <x:c r="I2006" s="10" t="n">
        <x:v>3895</x:v>
      </x:c>
      <x:c r="J2006" s="10" t="n">
        <x:f>IF(H2006="","",I2006-H2006)</x:f>
        <x:v>-1782.9032464159527</x:v>
      </x:c>
      <x:c r="K2006" s="11" t="n">
        <x:f>IF(H2006&gt;0,I2006/H2006,"")</x:f>
        <x:v>0.6859926685891715</x:v>
      </x:c>
      <x:c r="L2006" s="12" t="n">
        <x:v>653299.55</x:v>
      </x:c>
      <x:c r="M2006" s="12" t="n">
        <x:v>448158.7</x:v>
      </x:c>
      <x:c r="N2006" s="12" t="n">
        <x:f>M2006-L2006</x:f>
        <x:v>-205140.85000000003</x:v>
      </x:c>
      <x:c r="O2006" s="3" t="str">
        <x:v>Anexo IX</x:v>
      </x:c>
    </x:row>
    <x:row r="2007" ht="34" customHeight="1">
      <x:c r="A2007" s="3" t="str">
        <x:v>Agosto</x:v>
      </x:c>
      <x:c r="B2007" s="3" t="str">
        <x:v>STC</x:v>
      </x:c>
      <x:c r="C2007" s="3" t="str">
        <x:v>PRODUÇÃO</x:v>
      </x:c>
      <x:c r="D2007" s="3" t="str">
        <x:v>5013300047</x:v>
      </x:c>
      <x:c r="E2007" s="9" t="str">
        <x:v>ATEND EMERG EMERGÊNCIA IMPRODUTIVA</x:v>
      </x:c>
      <x:c r="F2007" s="3" t="str">
        <x:v>UNIDADE</x:v>
      </x:c>
      <x:c r="G2007" s="10" t="n">
        <x:v>57575.750000000015</x:v>
      </x:c>
      <x:c r="H2007" s="10" t="n">
        <x:f>IF(G2007="","",G2007/12)</x:f>
        <x:v>4797.979166666668</x:v>
      </x:c>
      <x:c r="I2007" s="10" t="n">
        <x:v>3018</x:v>
      </x:c>
      <x:c r="J2007" s="10" t="n">
        <x:f>IF(H2007="","",I2007-H2007)</x:f>
        <x:v>-1779.9791666666679</x:v>
      </x:c>
      <x:c r="K2007" s="11" t="n">
        <x:f>IF(H2007&gt;0,I2007/H2007,"")</x:f>
        <x:v>0.629014819607213</x:v>
      </x:c>
      <x:c r="L2007" s="12" t="n">
        <x:v>627479.72</x:v>
      </x:c>
      <x:c r="M2007" s="12" t="n">
        <x:v>394694.04</x:v>
      </x:c>
      <x:c r="N2007" s="12" t="n">
        <x:f>M2007-L2007</x:f>
        <x:v>-232785.68</x:v>
      </x:c>
      <x:c r="O2007" s="3" t="str">
        <x:v>Anexo IX</x:v>
      </x:c>
    </x:row>
    <x:row r="2008" ht="34" customHeight="1">
      <x:c r="A2008" s="3" t="str">
        <x:v>Agosto</x:v>
      </x:c>
      <x:c r="B2008" s="3" t="str">
        <x:v>STC</x:v>
      </x:c>
      <x:c r="C2008" s="3" t="str">
        <x:v>PRODUÇÃO</x:v>
      </x:c>
      <x:c r="D2008" s="3" t="str">
        <x:v>5082000181</x:v>
      </x:c>
      <x:c r="E2008" s="9" t="str">
        <x:v>ACAO PRODUTIVA CORTE POSTE STC</x:v>
      </x:c>
      <x:c r="F2008" s="3" t="str">
        <x:v>UNIDADE</x:v>
      </x:c>
      <x:c r="G2008" s="10" t="n">
        <x:v>119583.83045</x:v>
      </x:c>
      <x:c r="H2008" s="10" t="n">
        <x:f>IF(G2008="","",G2008/12)</x:f>
        <x:v>9965.319204166666</x:v>
      </x:c>
      <x:c r="I2008" s="10" t="n">
        <x:v>457</x:v>
      </x:c>
      <x:c r="J2008" s="10" t="n">
        <x:f>IF(H2008="","",I2008-H2008)</x:f>
        <x:v>-9508.319204166666</x:v>
      </x:c>
      <x:c r="K2008" s="11" t="n">
        <x:f>IF(H2008&gt;0,I2008/H2008,"")</x:f>
        <x:v>0.04585904281008085</x:v>
      </x:c>
      <x:c r="L2008" s="12" t="n">
        <x:v>599912.22</x:v>
      </x:c>
      <x:c r="M2008" s="12" t="n">
        <x:v>27511.4</x:v>
      </x:c>
      <x:c r="N2008" s="12" t="n">
        <x:f>M2008-L2008</x:f>
        <x:v>-572400.82</x:v>
      </x:c>
      <x:c r="O2008" s="3" t="str">
        <x:v>Anexo IX</x:v>
      </x:c>
    </x:row>
    <x:row r="2009" ht="34" customHeight="1">
      <x:c r="A2009" s="3" t="str">
        <x:v>Agosto</x:v>
      </x:c>
      <x:c r="B2009" s="3" t="str">
        <x:v>STC</x:v>
      </x:c>
      <x:c r="C2009" s="3" t="str">
        <x:v>PRODUÇÃO</x:v>
      </x:c>
      <x:c r="D2009" s="3" t="str">
        <x:v>5082000188</x:v>
      </x:c>
      <x:c r="E2009" s="9" t="str">
        <x:v>ACAO PRODUTIVA RELIGACAO POSTE STC</x:v>
      </x:c>
      <x:c r="F2009" s="3" t="str">
        <x:v>UNIDADE</x:v>
      </x:c>
      <x:c r="G2009" s="10" t="n">
        <x:v>79776.9595</x:v>
      </x:c>
      <x:c r="H2009" s="10" t="n">
        <x:f>IF(G2009="","",G2009/12)</x:f>
        <x:v>6648.079958333333</x:v>
      </x:c>
      <x:c r="I2009" s="10" t="n">
        <x:v>640</x:v>
      </x:c>
      <x:c r="J2009" s="10" t="n">
        <x:f>IF(H2009="","",I2009-H2009)</x:f>
        <x:v>-6008.079958333333</x:v>
      </x:c>
      <x:c r="K2009" s="11" t="n">
        <x:f>IF(H2009&gt;0,I2009/H2009,"")</x:f>
        <x:v>0.09626839689221298</x:v>
      </x:c>
      <x:c r="L2009" s="12" t="n">
        <x:v>400214.41</x:v>
      </x:c>
      <x:c r="M2009" s="12" t="n">
        <x:v>38528</x:v>
      </x:c>
      <x:c r="N2009" s="12" t="n">
        <x:f>M2009-L2009</x:f>
        <x:v>-361686.41</x:v>
      </x:c>
      <x:c r="O2009" s="3" t="str">
        <x:v>Anexo IX</x:v>
      </x:c>
    </x:row>
    <x:row r="2010" ht="34" customHeight="1">
      <x:c r="A2010" s="3" t="str">
        <x:v>Agosto</x:v>
      </x:c>
      <x:c r="B2010" s="3" t="str">
        <x:v>STC</x:v>
      </x:c>
      <x:c r="C2010" s="3" t="str">
        <x:v>PRODUÇÃO</x:v>
      </x:c>
      <x:c r="D2010" s="3" t="str">
        <x:v>5082000190</x:v>
      </x:c>
      <x:c r="E2010" s="9" t="str">
        <x:v>INST MEDIDOR ELETRONICO COMERCIAL STC</x:v>
      </x:c>
      <x:c r="F2010" s="3" t="str">
        <x:v>UNIDADE</x:v>
      </x:c>
      <x:c r="G2010" s="10" t="n">
        <x:v>54139.20000000001</x:v>
      </x:c>
      <x:c r="H2010" s="10" t="n">
        <x:f>IF(G2010="","",G2010/12)</x:f>
        <x:v>4511.600000000001</x:v>
      </x:c>
      <x:c r="I2010" s="10" t="n">
        <x:v>0</x:v>
      </x:c>
      <x:c r="J2010" s="10" t="n">
        <x:f>IF(H2010="","",I2010-H2010)</x:f>
        <x:v>-4511.600000000001</x:v>
      </x:c>
      <x:c r="K2010" s="11" t="n">
        <x:f>IF(H2010&gt;0,I2010/H2010,"")</x:f>
        <x:v>0</x:v>
      </x:c>
      <x:c r="L2010" s="12" t="n">
        <x:v>307014.38</x:v>
      </x:c>
      <x:c r="M2010" s="12" t="n">
        <x:v>0</x:v>
      </x:c>
      <x:c r="N2010" s="12" t="n">
        <x:f>M2010-L2010</x:f>
        <x:v>-307014.38</x:v>
      </x:c>
      <x:c r="O2010" s="3" t="str">
        <x:v>Anexo IX</x:v>
      </x:c>
    </x:row>
    <x:row r="2011" ht="34" customHeight="1">
      <x:c r="A2011" s="3" t="str">
        <x:v>Agosto</x:v>
      </x:c>
      <x:c r="B2011" s="3" t="str">
        <x:v>STC</x:v>
      </x:c>
      <x:c r="C2011" s="3" t="str">
        <x:v>PRODUÇÃO</x:v>
      </x:c>
      <x:c r="D2011" s="3" t="str">
        <x:v>5013300037</x:v>
      </x:c>
      <x:c r="E2011" s="9" t="str">
        <x:v>ATEND EMERG FALTA ENERGIA COLETIVA MT</x:v>
      </x:c>
      <x:c r="F2011" s="3" t="str">
        <x:v>UNIDADE</x:v>
      </x:c>
      <x:c r="G2011" s="10" t="n">
        <x:v>6315.500000000004</x:v>
      </x:c>
      <x:c r="H2011" s="10" t="n">
        <x:f>IF(G2011="","",G2011/12)</x:f>
        <x:v>526.291666666667</x:v>
      </x:c>
      <x:c r="I2011" s="10" t="n">
        <x:v>868</x:v>
      </x:c>
      <x:c r="J2011" s="10" t="n">
        <x:f>IF(H2011="","",I2011-H2011)</x:f>
        <x:v>341.70833333333303</x:v>
      </x:c>
      <x:c r="K2011" s="11" t="n">
        <x:f>IF(H2011&gt;0,I2011/H2011,"")</x:f>
        <x:v>1.6492755917979565</x:v>
      </x:c>
      <x:c r="L2011" s="12" t="n">
        <x:v>270140.25</x:v>
      </x:c>
      <x:c r="M2011" s="12" t="n">
        <x:v>445535.72</x:v>
      </x:c>
      <x:c r="N2011" s="12" t="n">
        <x:f>M2011-L2011</x:f>
        <x:v>175395.46999999997</x:v>
      </x:c>
      <x:c r="O2011" s="3" t="str">
        <x:v>Anexo IX</x:v>
      </x:c>
    </x:row>
    <x:row r="2012" ht="34" customHeight="1">
      <x:c r="A2012" s="3" t="str">
        <x:v>Agosto</x:v>
      </x:c>
      <x:c r="B2012" s="3" t="str">
        <x:v>STC</x:v>
      </x:c>
      <x:c r="C2012" s="3" t="str">
        <x:v>PRODUÇÃO</x:v>
      </x:c>
      <x:c r="D2012" s="3" t="str">
        <x:v>5082000182</x:v>
      </x:c>
      <x:c r="E2012" s="9" t="str">
        <x:v>RET RAMAL CONC/MULTIPLEX COMERCIAL STC</x:v>
      </x:c>
      <x:c r="F2012" s="3" t="str">
        <x:v>UNIDADE</x:v>
      </x:c>
      <x:c r="G2012" s="10" t="n">
        <x:v>34166.8087</x:v>
      </x:c>
      <x:c r="H2012" s="10" t="n">
        <x:f>IF(G2012="","",G2012/12)</x:f>
        <x:v>2847.2340583333335</x:v>
      </x:c>
      <x:c r="I2012" s="10" t="n">
        <x:v>0</x:v>
      </x:c>
      <x:c r="J2012" s="10" t="n">
        <x:f>IF(H2012="","",I2012-H2012)</x:f>
        <x:v>-2847.2340583333335</x:v>
      </x:c>
      <x:c r="K2012" s="11" t="n">
        <x:f>IF(H2012&gt;0,I2012/H2012,"")</x:f>
        <x:v>0</x:v>
      </x:c>
      <x:c r="L2012" s="12" t="n">
        <x:v>198224.44</x:v>
      </x:c>
      <x:c r="M2012" s="12" t="n">
        <x:v>0</x:v>
      </x:c>
      <x:c r="N2012" s="12" t="n">
        <x:f>M2012-L2012</x:f>
        <x:v>-198224.44</x:v>
      </x:c>
      <x:c r="O2012" s="3" t="str">
        <x:v>Anexo IX</x:v>
      </x:c>
    </x:row>
    <x:row r="2013" ht="34" customHeight="1">
      <x:c r="A2013" s="3" t="str">
        <x:v>Agosto</x:v>
      </x:c>
      <x:c r="B2013" s="3" t="str">
        <x:v>STC</x:v>
      </x:c>
      <x:c r="C2013" s="3" t="str">
        <x:v>PRODUÇÃO</x:v>
      </x:c>
      <x:c r="D2013" s="3" t="str">
        <x:v>5082000189</x:v>
      </x:c>
      <x:c r="E2013" s="9" t="str">
        <x:v>INST RAMAL CONC/MULTIPLEX COMERCIAL STC</x:v>
      </x:c>
      <x:c r="F2013" s="3" t="str">
        <x:v>UNIDADE</x:v>
      </x:c>
      <x:c r="G2013" s="10" t="n">
        <x:v>22793.417</x:v>
      </x:c>
      <x:c r="H2013" s="10" t="n">
        <x:f>IF(G2013="","",G2013/12)</x:f>
        <x:v>1899.4514166666668</x:v>
      </x:c>
      <x:c r="I2013" s="10" t="n">
        <x:v>0</x:v>
      </x:c>
      <x:c r="J2013" s="10" t="n">
        <x:f>IF(H2013="","",I2013-H2013)</x:f>
        <x:v>-1899.4514166666668</x:v>
      </x:c>
      <x:c r="K2013" s="11" t="n">
        <x:f>IF(H2013&gt;0,I2013/H2013,"")</x:f>
        <x:v>0</x:v>
      </x:c>
      <x:c r="L2013" s="12" t="n">
        <x:v>188919.44</x:v>
      </x:c>
      <x:c r="M2013" s="12" t="n">
        <x:v>0</x:v>
      </x:c>
      <x:c r="N2013" s="12" t="n">
        <x:f>M2013-L2013</x:f>
        <x:v>-188919.44</x:v>
      </x:c>
      <x:c r="O2013" s="3" t="str">
        <x:v>Anexo IX</x:v>
      </x:c>
    </x:row>
    <x:row r="2014" ht="34" customHeight="1">
      <x:c r="A2014" s="3" t="str">
        <x:v>Agosto</x:v>
      </x:c>
      <x:c r="B2014" s="3" t="str">
        <x:v>STC</x:v>
      </x:c>
      <x:c r="C2014" s="3" t="str">
        <x:v>PRODUÇÃO</x:v>
      </x:c>
      <x:c r="D2014" s="3" t="str">
        <x:v>5013300049</x:v>
      </x:c>
      <x:c r="E2014" s="9" t="str">
        <x:v>ATEND EMERG MISCEL TECNICA</x:v>
      </x:c>
      <x:c r="F2014" s="3" t="str">
        <x:v>UNIDADE</x:v>
      </x:c>
      <x:c r="G2014" s="10" t="n">
        <x:v>12185.710000000006</x:v>
      </x:c>
      <x:c r="H2014" s="10" t="n">
        <x:f>IF(G2014="","",G2014/12)</x:f>
        <x:v>1015.4758333333339</x:v>
      </x:c>
      <x:c r="I2014" s="10" t="n">
        <x:v>592</x:v>
      </x:c>
      <x:c r="J2014" s="10" t="n">
        <x:f>IF(H2014="","",I2014-H2014)</x:f>
        <x:v>-423.47583333333387</x:v>
      </x:c>
      <x:c r="K2014" s="11" t="n">
        <x:f>IF(H2014&gt;0,I2014/H2014,"")</x:f>
        <x:v>0.582977930707361</x:v>
      </x:c>
      <x:c r="L2014" s="12" t="n">
        <x:v>133768.63</x:v>
      </x:c>
      <x:c r="M2014" s="12" t="n">
        <x:v>77984.16</x:v>
      </x:c>
      <x:c r="N2014" s="12" t="n">
        <x:f>M2014-L2014</x:f>
        <x:v>-55784.47</x:v>
      </x:c>
      <x:c r="O2014" s="3" t="str">
        <x:v>Anexo IX</x:v>
      </x:c>
    </x:row>
    <x:row r="2015" ht="34" customHeight="1">
      <x:c r="A2015" s="3" t="str">
        <x:v>Agosto</x:v>
      </x:c>
      <x:c r="B2015" s="3" t="str">
        <x:v>STC</x:v>
      </x:c>
      <x:c r="C2015" s="3" t="str">
        <x:v>PRODUÇÃO</x:v>
      </x:c>
      <x:c r="D2015" s="3" t="str">
        <x:v>5013300054</x:v>
      </x:c>
      <x:c r="E2015" s="9" t="str">
        <x:v>ATEND EMERG FALTA ENERGIA COLETIVA ALIME</x:v>
      </x:c>
      <x:c r="F2015" s="3" t="str">
        <x:v>UNIDADE</x:v>
      </x:c>
      <x:c r="G2015" s="10" t="n">
        <x:v>1150.7500000000005</x:v>
      </x:c>
      <x:c r="H2015" s="10" t="n">
        <x:f>IF(G2015="","",G2015/12)</x:f>
        <x:v>95.89583333333337</x:v>
      </x:c>
      <x:c r="I2015" s="10" t="n">
        <x:v>44</x:v>
      </x:c>
      <x:c r="J2015" s="10" t="n">
        <x:f>IF(H2015="","",I2015-H2015)</x:f>
        <x:v>-51.89583333333337</x:v>
      </x:c>
      <x:c r="K2015" s="11" t="n">
        <x:f>IF(H2015&gt;0,I2015/H2015,"")</x:f>
        <x:v>0.458831197045405</x:v>
      </x:c>
      <x:c r="L2015" s="12" t="n">
        <x:v>78628.83</x:v>
      </x:c>
      <x:c r="M2015" s="12" t="n">
        <x:v>36077.36</x:v>
      </x:c>
      <x:c r="N2015" s="12" t="n">
        <x:f>M2015-L2015</x:f>
        <x:v>-42551.47</x:v>
      </x:c>
      <x:c r="O2015" s="3" t="str">
        <x:v>Anexo IX</x:v>
      </x:c>
    </x:row>
    <x:row r="2016" ht="34" customHeight="1">
      <x:c r="A2016" s="3" t="str">
        <x:v>Agosto</x:v>
      </x:c>
      <x:c r="B2016" s="3" t="str">
        <x:v>STC</x:v>
      </x:c>
      <x:c r="C2016" s="3" t="str">
        <x:v>PRODUÇÃO</x:v>
      </x:c>
      <x:c r="D2016" s="3" t="str">
        <x:v>5082000191</x:v>
      </x:c>
      <x:c r="E2016" s="9" t="str">
        <x:v>ACAO PRODUTIVA CONFIRMAC PAG DEBITO STC</x:v>
      </x:c>
      <x:c r="F2016" s="3" t="str">
        <x:v>UNIDADE</x:v>
      </x:c>
      <x:c r="G2016" s="10" t="n">
        <x:v>14427.391499999998</x:v>
      </x:c>
      <x:c r="H2016" s="10" t="n">
        <x:f>IF(G2016="","",G2016/12)</x:f>
        <x:v>1202.2826249999998</x:v>
      </x:c>
      <x:c r="I2016" s="10" t="n">
        <x:v>90</x:v>
      </x:c>
      <x:c r="J2016" s="10" t="n">
        <x:f>IF(H2016="","",I2016-H2016)</x:f>
        <x:v>-1112.2826249999998</x:v>
      </x:c>
      <x:c r="K2016" s="11" t="n">
        <x:f>IF(H2016&gt;0,I2016/H2016,"")</x:f>
        <x:v>0.0748576067960726</x:v>
      </x:c>
      <x:c r="L2016" s="12" t="n">
        <x:v>62939.5</x:v>
      </x:c>
      <x:c r="M2016" s="12" t="n">
        <x:v>4711.5</x:v>
      </x:c>
      <x:c r="N2016" s="12" t="n">
        <x:f>M2016-L2016</x:f>
        <x:v>-58228</x:v>
      </x:c>
      <x:c r="O2016" s="3" t="str">
        <x:v>Anexo IX</x:v>
      </x:c>
    </x:row>
    <x:row r="2017" ht="34" customHeight="1">
      <x:c r="A2017" s="3" t="str">
        <x:v>Agosto</x:v>
      </x:c>
      <x:c r="B2017" s="3" t="str">
        <x:v>STC</x:v>
      </x:c>
      <x:c r="C2017" s="3" t="str">
        <x:v>PRODUÇÃO</x:v>
      </x:c>
      <x:c r="D2017" s="3" t="str">
        <x:v>5082000184</x:v>
      </x:c>
      <x:c r="E2017" s="9" t="str">
        <x:v>ACAO PRODUTIVA CORTE DISJ STC</x:v>
      </x:c>
      <x:c r="F2017" s="3" t="str">
        <x:v>UNIDADE</x:v>
      </x:c>
      <x:c r="G2017" s="10" t="n">
        <x:v>17083.40435</x:v>
      </x:c>
      <x:c r="H2017" s="10" t="n">
        <x:f>IF(G2017="","",G2017/12)</x:f>
        <x:v>1423.6170291666667</x:v>
      </x:c>
      <x:c r="I2017" s="10" t="n">
        <x:v>0</x:v>
      </x:c>
      <x:c r="J2017" s="10" t="n">
        <x:f>IF(H2017="","",I2017-H2017)</x:f>
        <x:v>-1423.6170291666667</x:v>
      </x:c>
      <x:c r="K2017" s="11" t="n">
        <x:f>IF(H2017&gt;0,I2017/H2017,"")</x:f>
        <x:v>0</x:v>
      </x:c>
      <x:c r="L2017" s="12" t="n">
        <x:v>44715.81</x:v>
      </x:c>
      <x:c r="M2017" s="12" t="n">
        <x:v>0</x:v>
      </x:c>
      <x:c r="N2017" s="12" t="n">
        <x:f>M2017-L2017</x:f>
        <x:v>-44715.81</x:v>
      </x:c>
      <x:c r="O2017" s="3" t="str">
        <x:v>Anexo IX</x:v>
      </x:c>
    </x:row>
    <x:row r="2018" ht="34" customHeight="1">
      <x:c r="A2018" s="3" t="str">
        <x:v>Agosto</x:v>
      </x:c>
      <x:c r="B2018" s="3" t="str">
        <x:v>STC</x:v>
      </x:c>
      <x:c r="C2018" s="3" t="str">
        <x:v>PRODUÇÃO</x:v>
      </x:c>
      <x:c r="D2018" s="3" t="str">
        <x:v>5082000187</x:v>
      </x:c>
      <x:c r="E2018" s="9" t="str">
        <x:v>ACAO PRODUT RELIGACAO BORNE MEDIDOR STC</x:v>
      </x:c>
      <x:c r="F2018" s="3" t="str">
        <x:v>UNIDADE</x:v>
      </x:c>
      <x:c r="G2018" s="10" t="n">
        <x:v>11396.7085</x:v>
      </x:c>
      <x:c r="H2018" s="10" t="n">
        <x:f>IF(G2018="","",G2018/12)</x:f>
        <x:v>949.7257083333334</x:v>
      </x:c>
      <x:c r="I2018" s="10" t="n">
        <x:v>426</x:v>
      </x:c>
      <x:c r="J2018" s="10" t="n">
        <x:f>IF(H2018="","",I2018-H2018)</x:f>
        <x:v>-523.7257083333334</x:v>
      </x:c>
      <x:c r="K2018" s="11" t="n">
        <x:f>IF(H2018&gt;0,I2018/H2018,"")</x:f>
        <x:v>0.4485505617696548</x:v>
      </x:c>
      <x:c r="L2018" s="12" t="n">
        <x:v>37286.23</x:v>
      </x:c>
      <x:c r="M2018" s="12" t="n">
        <x:v>16724.76</x:v>
      </x:c>
      <x:c r="N2018" s="12" t="n">
        <x:f>M2018-L2018</x:f>
        <x:v>-20561.470000000005</x:v>
      </x:c>
      <x:c r="O2018" s="3" t="str">
        <x:v>Anexo IX</x:v>
      </x:c>
    </x:row>
    <x:row r="2019" ht="34" customHeight="1">
      <x:c r="A2019" s="3" t="str">
        <x:v>Agosto</x:v>
      </x:c>
      <x:c r="B2019" s="3" t="str">
        <x:v>STC</x:v>
      </x:c>
      <x:c r="C2019" s="3" t="str">
        <x:v>PRODUÇÃO</x:v>
      </x:c>
      <x:c r="D2019" s="3" t="str">
        <x:v>5013300043</x:v>
      </x:c>
      <x:c r="E2019" s="9" t="str">
        <x:v>ATEND EMERG NIVEL DE TENSAO</x:v>
      </x:c>
      <x:c r="F2019" s="3" t="str">
        <x:v>UNIDADE</x:v>
      </x:c>
      <x:c r="G2019" s="10" t="n">
        <x:v>1868.2500000000005</x:v>
      </x:c>
      <x:c r="H2019" s="10" t="n">
        <x:f>IF(G2019="","",G2019/12)</x:f>
        <x:v>155.68750000000003</x:v>
      </x:c>
      <x:c r="I2019" s="10" t="n">
        <x:v>168</x:v>
      </x:c>
      <x:c r="J2019" s="10" t="n">
        <x:f>IF(H2019="","",I2019-H2019)</x:f>
        <x:v>12.312499999999972</x:v>
      </x:c>
      <x:c r="K2019" s="11" t="n">
        <x:f>IF(H2019&gt;0,I2019/H2019,"")</x:f>
        <x:v>1.0790847049377759</x:v>
      </x:c>
      <x:c r="L2019" s="12" t="n">
        <x:v>31601.45</x:v>
      </x:c>
      <x:c r="M2019" s="12" t="n">
        <x:v>34100.64</x:v>
      </x:c>
      <x:c r="N2019" s="12" t="n">
        <x:f>M2019-L2019</x:f>
        <x:v>2499.1899999999987</x:v>
      </x:c>
      <x:c r="O2019" s="3" t="str">
        <x:v>Anexo IX</x:v>
      </x:c>
    </x:row>
    <x:row r="2020" ht="34" customHeight="1">
      <x:c r="A2020" s="3" t="str">
        <x:v>Agosto</x:v>
      </x:c>
      <x:c r="B2020" s="3" t="str">
        <x:v>STC</x:v>
      </x:c>
      <x:c r="C2020" s="3" t="str">
        <x:v>PRODUÇÃO</x:v>
      </x:c>
      <x:c r="D2020" s="3" t="str">
        <x:v>5082000185</x:v>
      </x:c>
      <x:c r="E2020" s="9" t="str">
        <x:v>ACAO IMPRODUTIVA DE COBRANCA STC</x:v>
      </x:c>
      <x:c r="F2020" s="3" t="str">
        <x:v>UNIDADE</x:v>
      </x:c>
      <x:c r="G2020" s="10" t="n">
        <x:v>12485.171384678866</x:v>
      </x:c>
      <x:c r="H2020" s="10" t="n">
        <x:f>IF(G2020="","",G2020/12)</x:f>
        <x:v>1040.4309487232388</x:v>
      </x:c>
      <x:c r="I2020" s="10" t="n">
        <x:v>58</x:v>
      </x:c>
      <x:c r="J2020" s="10" t="n">
        <x:f>IF(H2020="","",I2020-H2020)</x:f>
        <x:v>-982.4309487232388</x:v>
      </x:c>
      <x:c r="K2020" s="11" t="n">
        <x:f>IF(H2020&gt;0,I2020/H2020,"")</x:f>
        <x:v>0.05574613103462032</x:v>
      </x:c>
      <x:c r="L2020" s="12" t="n">
        <x:v>27228.08</x:v>
      </x:c>
      <x:c r="M2020" s="12" t="n">
        <x:v>1517.86</x:v>
      </x:c>
      <x:c r="N2020" s="12" t="n">
        <x:f>M2020-L2020</x:f>
        <x:v>-25710.22</x:v>
      </x:c>
      <x:c r="O2020" s="3" t="str">
        <x:v>Anexo IX</x:v>
      </x:c>
    </x:row>
    <x:row r="2021" ht="34" customHeight="1">
      <x:c r="A2021" s="3" t="str">
        <x:v>Agosto</x:v>
      </x:c>
      <x:c r="B2021" s="3" t="str">
        <x:v>STC</x:v>
      </x:c>
      <x:c r="C2021" s="3" t="str">
        <x:v>PRODUÇÃO</x:v>
      </x:c>
      <x:c r="D2021" s="3" t="str">
        <x:v>5013300048</x:v>
      </x:c>
      <x:c r="E2021" s="9" t="str">
        <x:v>ATEND EMERG MISCEL CONEXAO</x:v>
      </x:c>
      <x:c r="F2021" s="3" t="str">
        <x:v>UNIDADE</x:v>
      </x:c>
      <x:c r="G2021" s="10" t="n">
        <x:v>3206.500000000001</x:v>
      </x:c>
      <x:c r="H2021" s="10" t="n">
        <x:f>IF(G2021="","",G2021/12)</x:f>
        <x:v>267.2083333333334</x:v>
      </x:c>
      <x:c r="I2021" s="10" t="n">
        <x:v>66</x:v>
      </x:c>
      <x:c r="J2021" s="10" t="n">
        <x:f>IF(H2021="","",I2021-H2021)</x:f>
        <x:v>-201.20833333333343</x:v>
      </x:c>
      <x:c r="K2021" s="11" t="n">
        <x:f>IF(H2021&gt;0,I2021/H2021,"")</x:f>
        <x:v>0.2469982847341337</x:v>
      </x:c>
      <x:c r="L2021" s="12" t="n">
        <x:v>7043.61</x:v>
      </x:c>
      <x:c r="M2021" s="12" t="n">
        <x:v>1739.76</x:v>
      </x:c>
      <x:c r="N2021" s="12" t="n">
        <x:f>M2021-L2021</x:f>
        <x:v>-5303.849999999999</x:v>
      </x:c>
      <x:c r="O2021" s="3" t="str">
        <x:v>Anexo IX</x:v>
      </x:c>
    </x:row>
    <x:row r="2022" ht="34" customHeight="1">
      <x:c r="A2022" s="3" t="str">
        <x:v>Agosto</x:v>
      </x:c>
      <x:c r="B2022" s="3" t="str">
        <x:v>STC</x:v>
      </x:c>
      <x:c r="C2022" s="3" t="str">
        <x:v>PRODUÇÃO</x:v>
      </x:c>
      <x:c r="D2022" s="3" t="str">
        <x:v>5082000186</x:v>
      </x:c>
      <x:c r="E2022" s="9" t="str">
        <x:v>DESLIGAMENTO A PEDIDO DO CLIENTE STC</x:v>
      </x:c>
      <x:c r="F2022" s="3" t="str">
        <x:v>UNIDADE</x:v>
      </x:c>
      <x:c r="G2022" s="10" t="n">
        <x:v>1479.5830921084423</x:v>
      </x:c>
      <x:c r="H2022" s="10" t="n">
        <x:f>IF(G2022="","",G2022/12)</x:f>
        <x:v>123.29859100903685</x:v>
      </x:c>
      <x:c r="I2022" s="10" t="n">
        <x:v>27</x:v>
      </x:c>
      <x:c r="J2022" s="10" t="n">
        <x:f>IF(H2022="","",I2022-H2022)</x:f>
        <x:v>-96.29859100903685</x:v>
      </x:c>
      <x:c r="K2022" s="11" t="n">
        <x:f>IF(H2022&gt;0,I2022/H2022,"")</x:f>
        <x:v>0.21898060455549817</x:v>
      </x:c>
      <x:c r="L2022" s="12" t="n">
        <x:v>4840.7</x:v>
      </x:c>
      <x:c r="M2022" s="12" t="n">
        <x:v>1060.02</x:v>
      </x:c>
      <x:c r="N2022" s="12" t="n">
        <x:f>M2022-L2022</x:f>
        <x:v>-3780.68</x:v>
      </x:c>
      <x:c r="O2022" s="3" t="str">
        <x:v>Anexo IX</x:v>
      </x:c>
    </x:row>
    <x:row r="2023" ht="34" customHeight="1">
      <x:c r="A2023" s="3" t="str">
        <x:v>Agosto</x:v>
      </x:c>
      <x:c r="B2023" s="3" t="str">
        <x:v>STC</x:v>
      </x:c>
      <x:c r="C2023" s="3" t="str">
        <x:v>PRODUÇÃO</x:v>
      </x:c>
      <x:c r="D2023" s="3" t="str">
        <x:v>5025300406</x:v>
      </x:c>
      <x:c r="E2023" s="9" t="str">
        <x:v>ATEND EMERG ESPACADOR/AFAST REDE PRI/SEC</x:v>
      </x:c>
      <x:c r="F2023" s="3" t="str">
        <x:v>CONJUNTO</x:v>
      </x:c>
      <x:c r="G2023" s="10" t="n">
        <x:v>0</x:v>
      </x:c>
      <x:c r="H2023" s="10" t="str">
        <x:f>IF(G2023="","",G2023/12)</x:f>
      </x:c>
      <x:c r="I2023" s="10" t="n">
        <x:v>0</x:v>
      </x:c>
      <x:c r="J2023" s="10" t="str">
        <x:f>IF(H2023="","",I2023-H2023)</x:f>
      </x:c>
      <x:c r="K2023" s="11" t="str">
        <x:f>IF(H2023&gt;0,I2023/H2023,"")</x:f>
      </x:c>
      <x:c r="L2023" s="12" t="n">
        <x:v>0</x:v>
      </x:c>
      <x:c r="M2023" s="12" t="n">
        <x:v>0</x:v>
      </x:c>
      <x:c r="N2023" s="12" t="n">
        <x:f>M2023-L2023</x:f>
        <x:v>0</x:v>
      </x:c>
      <x:c r="O2023" s="3" t="str">
        <x:v>Anexo IX</x:v>
      </x:c>
    </x:row>
    <x:row r="2024" ht="34" customHeight="1">
      <x:c r="A2024" s="3" t="str">
        <x:v>Agosto</x:v>
      </x:c>
      <x:c r="B2024" s="3" t="str">
        <x:v>STC</x:v>
      </x:c>
      <x:c r="C2024" s="3" t="str">
        <x:v>PRODUÇÃO</x:v>
      </x:c>
      <x:c r="D2024" s="3" t="str">
        <x:v>5015000024</x:v>
      </x:c>
      <x:c r="E2024" s="9" t="str">
        <x:v>INST RAMAL DE CONEXAO CONC/MULTIPLEX SRD</x:v>
      </x:c>
      <x:c r="F2024" s="3" t="str">
        <x:v>UNIDADE</x:v>
      </x:c>
      <x:c r="G2024" s="10" t="n">
        <x:v>0</x:v>
      </x:c>
      <x:c r="H2024" s="10" t="str">
        <x:f>IF(G2024="","",G2024/12)</x:f>
      </x:c>
      <x:c r="I2024" s="10" t="n">
        <x:v>0</x:v>
      </x:c>
      <x:c r="J2024" s="10" t="str">
        <x:f>IF(H2024="","",I2024-H2024)</x:f>
      </x:c>
      <x:c r="K2024" s="11" t="str">
        <x:f>IF(H2024&gt;0,I2024/H2024,"")</x:f>
      </x:c>
      <x:c r="L2024" s="12" t="n">
        <x:v>0</x:v>
      </x:c>
      <x:c r="M2024" s="12" t="n">
        <x:v>0</x:v>
      </x:c>
      <x:c r="N2024" s="12" t="n">
        <x:f>M2024-L2024</x:f>
        <x:v>0</x:v>
      </x:c>
      <x:c r="O2024" s="3" t="str">
        <x:v>Anexo IX</x:v>
      </x:c>
    </x:row>
    <x:row r="2025" ht="34" customHeight="1">
      <x:c r="A2025" s="3" t="str">
        <x:v>Agosto</x:v>
      </x:c>
      <x:c r="B2025" s="3" t="str">
        <x:v>STC</x:v>
      </x:c>
      <x:c r="C2025" s="3" t="str">
        <x:v>PRODUÇÃO</x:v>
      </x:c>
      <x:c r="D2025" s="3" t="str">
        <x:v>5015000023</x:v>
      </x:c>
      <x:c r="E2025" s="9" t="str">
        <x:v>RET RAMAL DE CONEXAO CONC/MULTIPLEX SRD</x:v>
      </x:c>
      <x:c r="F2025" s="3" t="str">
        <x:v>UNIDADE</x:v>
      </x:c>
      <x:c r="G2025" s="10" t="n">
        <x:v>0</x:v>
      </x:c>
      <x:c r="H2025" s="10" t="str">
        <x:f>IF(G2025="","",G2025/12)</x:f>
      </x:c>
      <x:c r="I2025" s="10" t="n">
        <x:v>0</x:v>
      </x:c>
      <x:c r="J2025" s="10" t="str">
        <x:f>IF(H2025="","",I2025-H2025)</x:f>
      </x:c>
      <x:c r="K2025" s="11" t="str">
        <x:f>IF(H2025&gt;0,I2025/H2025,"")</x:f>
      </x:c>
      <x:c r="L2025" s="12" t="n">
        <x:v>0</x:v>
      </x:c>
      <x:c r="M2025" s="12" t="n">
        <x:v>0</x:v>
      </x:c>
      <x:c r="N2025" s="12" t="n">
        <x:f>M2025-L2025</x:f>
        <x:v>0</x:v>
      </x:c>
      <x:c r="O2025" s="3" t="str">
        <x:v>Anexo IX</x:v>
      </x:c>
    </x:row>
    <x:row r="2026" ht="34" customHeight="1">
      <x:c r="A2026" s="3" t="str">
        <x:v>Agosto</x:v>
      </x:c>
      <x:c r="B2026" s="3" t="str">
        <x:v>STC</x:v>
      </x:c>
      <x:c r="C2026" s="3" t="str">
        <x:v>PRODUÇÃO</x:v>
      </x:c>
      <x:c r="D2026" s="3" t="str">
        <x:v>5024000083</x:v>
      </x:c>
      <x:c r="E2026" s="9" t="str">
        <x:v>INST CONEXAO RAMAL DE CONEXAO SRD</x:v>
      </x:c>
      <x:c r="F2026" s="3" t="str">
        <x:v>UNIDADE</x:v>
      </x:c>
      <x:c r="G2026" s="10" t="n">
        <x:v>0</x:v>
      </x:c>
      <x:c r="H2026" s="10" t="str">
        <x:f>IF(G2026="","",G2026/12)</x:f>
      </x:c>
      <x:c r="I2026" s="10" t="n">
        <x:v>0</x:v>
      </x:c>
      <x:c r="J2026" s="10" t="str">
        <x:f>IF(H2026="","",I2026-H2026)</x:f>
      </x:c>
      <x:c r="K2026" s="11" t="str">
        <x:f>IF(H2026&gt;0,I2026/H2026,"")</x:f>
      </x:c>
      <x:c r="L2026" s="12" t="n">
        <x:v>0</x:v>
      </x:c>
      <x:c r="M2026" s="12" t="n">
        <x:v>0</x:v>
      </x:c>
      <x:c r="N2026" s="12" t="n">
        <x:f>M2026-L2026</x:f>
        <x:v>0</x:v>
      </x:c>
      <x:c r="O2026" s="3" t="str">
        <x:v>Anexo IX</x:v>
      </x:c>
    </x:row>
    <x:row r="2027" ht="34" customHeight="1">
      <x:c r="A2027" s="3" t="str">
        <x:v>Agosto</x:v>
      </x:c>
      <x:c r="B2027" s="3" t="str">
        <x:v>STC</x:v>
      </x:c>
      <x:c r="C2027" s="3" t="str">
        <x:v>PRODUÇÃO</x:v>
      </x:c>
      <x:c r="D2027" s="3" t="str">
        <x:v>5024000084</x:v>
      </x:c>
      <x:c r="E2027" s="9" t="str">
        <x:v>RET CONEXAO RAMAL DE CONEXAO SRD</x:v>
      </x:c>
      <x:c r="F2027" s="3" t="str">
        <x:v>UNIDADE</x:v>
      </x:c>
      <x:c r="G2027" s="10" t="n">
        <x:v>0</x:v>
      </x:c>
      <x:c r="H2027" s="10" t="str">
        <x:f>IF(G2027="","",G2027/12)</x:f>
      </x:c>
      <x:c r="I2027" s="10" t="n">
        <x:v>0</x:v>
      </x:c>
      <x:c r="J2027" s="10" t="str">
        <x:f>IF(H2027="","",I2027-H2027)</x:f>
      </x:c>
      <x:c r="K2027" s="11" t="str">
        <x:f>IF(H2027&gt;0,I2027/H2027,"")</x:f>
      </x:c>
      <x:c r="L2027" s="12" t="n">
        <x:v>0</x:v>
      </x:c>
      <x:c r="M2027" s="12" t="n">
        <x:v>0</x:v>
      </x:c>
      <x:c r="N2027" s="12" t="n">
        <x:f>M2027-L2027</x:f>
        <x:v>0</x:v>
      </x:c>
      <x:c r="O2027" s="3" t="str">
        <x:v>Anexo IX</x:v>
      </x:c>
    </x:row>
    <x:row r="2028" ht="34" customHeight="1">
      <x:c r="A2028" s="3" t="str">
        <x:v>Agosto</x:v>
      </x:c>
      <x:c r="B2028" s="3" t="str">
        <x:v>STC</x:v>
      </x:c>
      <x:c r="C2028" s="3" t="str">
        <x:v>PRODUÇÃO</x:v>
      </x:c>
      <x:c r="D2028" s="3" t="str">
        <x:v>5015000019</x:v>
      </x:c>
      <x:c r="E2028" s="9" t="str">
        <x:v>RET COND NU ALUMINIO &lt;= 1/0 SRD</x:v>
      </x:c>
      <x:c r="F2028" s="3" t="str">
        <x:v>METRO</x:v>
      </x:c>
      <x:c r="G2028" s="10" t="n">
        <x:v>0</x:v>
      </x:c>
      <x:c r="H2028" s="10" t="str">
        <x:f>IF(G2028="","",G2028/12)</x:f>
      </x:c>
      <x:c r="I2028" s="10" t="n">
        <x:v>0</x:v>
      </x:c>
      <x:c r="J2028" s="10" t="str">
        <x:f>IF(H2028="","",I2028-H2028)</x:f>
      </x:c>
      <x:c r="K2028" s="11" t="str">
        <x:f>IF(H2028&gt;0,I2028/H2028,"")</x:f>
      </x:c>
      <x:c r="L2028" s="12" t="n">
        <x:v>0</x:v>
      </x:c>
      <x:c r="M2028" s="12" t="n">
        <x:v>0</x:v>
      </x:c>
      <x:c r="N2028" s="12" t="n">
        <x:f>M2028-L2028</x:f>
        <x:v>0</x:v>
      </x:c>
      <x:c r="O2028" s="3" t="str">
        <x:v>Anexo IX</x:v>
      </x:c>
    </x:row>
    <x:row r="2029" ht="34" customHeight="1">
      <x:c r="A2029" s="3" t="str">
        <x:v>Agosto</x:v>
      </x:c>
      <x:c r="B2029" s="3" t="str">
        <x:v>STC</x:v>
      </x:c>
      <x:c r="C2029" s="3" t="str">
        <x:v>PRODUÇÃO</x:v>
      </x:c>
      <x:c r="D2029" s="3" t="str">
        <x:v>5026000057</x:v>
      </x:c>
      <x:c r="E2029" s="9" t="str">
        <x:v>PODA ARV MEDIO PT &gt;6&lt;12M LATER 2ML SRD</x:v>
      </x:c>
      <x:c r="F2029" s="3" t="str">
        <x:v>UNIDADE</x:v>
      </x:c>
      <x:c r="G2029" s="10" t="n">
        <x:v>0</x:v>
      </x:c>
      <x:c r="H2029" s="10" t="str">
        <x:f>IF(G2029="","",G2029/12)</x:f>
      </x:c>
      <x:c r="I2029" s="10" t="n">
        <x:v>0</x:v>
      </x:c>
      <x:c r="J2029" s="10" t="str">
        <x:f>IF(H2029="","",I2029-H2029)</x:f>
      </x:c>
      <x:c r="K2029" s="11" t="str">
        <x:f>IF(H2029&gt;0,I2029/H2029,"")</x:f>
      </x:c>
      <x:c r="L2029" s="12" t="n">
        <x:v>0</x:v>
      </x:c>
      <x:c r="M2029" s="12" t="n">
        <x:v>0</x:v>
      </x:c>
      <x:c r="N2029" s="12" t="n">
        <x:f>M2029-L2029</x:f>
        <x:v>0</x:v>
      </x:c>
      <x:c r="O2029" s="3" t="str">
        <x:v>Anexo IX</x:v>
      </x:c>
    </x:row>
    <x:row r="2030" ht="34" customHeight="1">
      <x:c r="A2030" s="3" t="str">
        <x:v>Agosto</x:v>
      </x:c>
      <x:c r="B2030" s="3" t="str">
        <x:v>STC</x:v>
      </x:c>
      <x:c r="C2030" s="3" t="str">
        <x:v>PRODUÇÃO</x:v>
      </x:c>
      <x:c r="D2030" s="3" t="str">
        <x:v>5082000180</x:v>
      </x:c>
      <x:c r="E2030" s="9" t="str">
        <x:v>ACAO PRODUTIVA CORTE BORNE MEDIDOR STC</x:v>
      </x:c>
      <x:c r="F2030" s="3" t="str">
        <x:v>UNIDADE</x:v>
      </x:c>
      <x:c r="G2030" s="10" t="n">
        <x:v>0</x:v>
      </x:c>
      <x:c r="H2030" s="10" t="str">
        <x:f>IF(G2030="","",G2030/12)</x:f>
      </x:c>
      <x:c r="I2030" s="10" t="n">
        <x:v>471</x:v>
      </x:c>
      <x:c r="J2030" s="10" t="str">
        <x:f>IF(H2030="","",I2030-H2030)</x:f>
      </x:c>
      <x:c r="K2030" s="11" t="str">
        <x:f>IF(H2030&gt;0,I2030/H2030,"")</x:f>
      </x:c>
      <x:c r="L2030" s="12" t="n">
        <x:v>0</x:v>
      </x:c>
      <x:c r="M2030" s="12" t="n">
        <x:v>18491.46</x:v>
      </x:c>
      <x:c r="N2030" s="12" t="n">
        <x:f>M2030-L2030</x:f>
        <x:v>18491.46</x:v>
      </x:c>
      <x:c r="O2030" s="3" t="str">
        <x:v>Anexo IX</x:v>
      </x:c>
    </x:row>
    <x:row r="2031" ht="34" customHeight="1">
      <x:c r="A2031" s="3" t="str">
        <x:v>Agosto</x:v>
      </x:c>
      <x:c r="B2031" s="3" t="str">
        <x:v>STC</x:v>
      </x:c>
      <x:c r="C2031" s="3" t="str">
        <x:v>PRODUÇÃO</x:v>
      </x:c>
      <x:c r="D2031" s="3" t="str">
        <x:v>5082000268</x:v>
      </x:c>
      <x:c r="E2031" s="9" t="str">
        <x:v>ACAO PRODUTIVA CORTE SOLO/POSTE STC</x:v>
      </x:c>
      <x:c r="F2031" s="3" t="str">
        <x:v>UNIDADE</x:v>
      </x:c>
      <x:c r="G2031" s="10" t="n">
        <x:v>0</x:v>
      </x:c>
      <x:c r="H2031" s="10" t="str">
        <x:f>IF(G2031="","",G2031/12)</x:f>
      </x:c>
      <x:c r="I2031" s="10" t="n">
        <x:v>0</x:v>
      </x:c>
      <x:c r="J2031" s="10" t="str">
        <x:f>IF(H2031="","",I2031-H2031)</x:f>
      </x:c>
      <x:c r="K2031" s="11" t="str">
        <x:f>IF(H2031&gt;0,I2031/H2031,"")</x:f>
      </x:c>
      <x:c r="L2031" s="12" t="n">
        <x:v>0</x:v>
      </x:c>
      <x:c r="M2031" s="12" t="n">
        <x:v>0</x:v>
      </x:c>
      <x:c r="N2031" s="12" t="n">
        <x:f>M2031-L2031</x:f>
        <x:v>0</x:v>
      </x:c>
      <x:c r="O2031" s="3" t="str">
        <x:v>Anexo IX</x:v>
      </x:c>
    </x:row>
    <x:row r="2032" ht="34" customHeight="1">
      <x:c r="A2032" s="3" t="str">
        <x:v>Agosto</x:v>
      </x:c>
      <x:c r="B2032" s="3" t="str">
        <x:v>STC</x:v>
      </x:c>
      <x:c r="C2032" s="3" t="str">
        <x:v>PRODUÇÃO</x:v>
      </x:c>
      <x:c r="D2032" s="3" t="str">
        <x:v>5082000183</x:v>
      </x:c>
      <x:c r="E2032" s="9" t="str">
        <x:v>RET MEDIDOR ELETRONICO COMERCIAL STC</x:v>
      </x:c>
      <x:c r="F2032" s="3" t="str">
        <x:v>UNIDADE</x:v>
      </x:c>
      <x:c r="G2032" s="10" t="n">
        <x:v>0</x:v>
      </x:c>
      <x:c r="H2032" s="10" t="str">
        <x:f>IF(G2032="","",G2032/12)</x:f>
      </x:c>
      <x:c r="I2032" s="10" t="n">
        <x:v>0</x:v>
      </x:c>
      <x:c r="J2032" s="10" t="str">
        <x:f>IF(H2032="","",I2032-H2032)</x:f>
      </x:c>
      <x:c r="K2032" s="11" t="str">
        <x:f>IF(H2032&gt;0,I2032/H2032,"")</x:f>
      </x:c>
      <x:c r="L2032" s="12" t="n">
        <x:v>0</x:v>
      </x:c>
      <x:c r="M2032" s="12" t="n">
        <x:v>0</x:v>
      </x:c>
      <x:c r="N2032" s="12" t="n">
        <x:f>M2032-L2032</x:f>
        <x:v>0</x:v>
      </x:c>
      <x:c r="O2032" s="3" t="str">
        <x:v>Anexo IX</x:v>
      </x:c>
    </x:row>
    <x:row r="2033" ht="34" customHeight="1">
      <x:c r="A2033" s="3" t="str">
        <x:v>Agosto</x:v>
      </x:c>
      <x:c r="B2033" s="3" t="str">
        <x:v>STC</x:v>
      </x:c>
      <x:c r="C2033" s="3" t="str">
        <x:v>PRODUÇÃO</x:v>
      </x:c>
      <x:c r="D2033" s="3" t="str">
        <x:v>5011400001</x:v>
      </x:c>
      <x:c r="E2033" s="9" t="str">
        <x:v>ACAO PRODUTIVA CORTE CHAVE GRUPO A STC</x:v>
      </x:c>
      <x:c r="F2033" s="3" t="str">
        <x:v>UNIDADE</x:v>
      </x:c>
      <x:c r="G2033" s="10" t="n">
        <x:v>0</x:v>
      </x:c>
      <x:c r="H2033" s="10" t="str">
        <x:f>IF(G2033="","",G2033/12)</x:f>
      </x:c>
      <x:c r="I2033" s="10" t="n">
        <x:v>0</x:v>
      </x:c>
      <x:c r="J2033" s="10" t="str">
        <x:f>IF(H2033="","",I2033-H2033)</x:f>
      </x:c>
      <x:c r="K2033" s="11" t="str">
        <x:f>IF(H2033&gt;0,I2033/H2033,"")</x:f>
      </x:c>
      <x:c r="L2033" s="12" t="n">
        <x:v>0</x:v>
      </x:c>
      <x:c r="M2033" s="12" t="n">
        <x:v>0</x:v>
      </x:c>
      <x:c r="N2033" s="12" t="n">
        <x:f>M2033-L2033</x:f>
        <x:v>0</x:v>
      </x:c>
      <x:c r="O2033" s="3" t="str">
        <x:v>Anexo IX</x:v>
      </x:c>
    </x:row>
    <x:row r="2034" ht="34" customHeight="1">
      <x:c r="A2034" s="3" t="str">
        <x:v>Agosto</x:v>
      </x:c>
      <x:c r="B2034" s="3" t="str">
        <x:v>STC</x:v>
      </x:c>
      <x:c r="C2034" s="3" t="str">
        <x:v>PRODUÇÃO</x:v>
      </x:c>
      <x:c r="D2034" s="3" t="str">
        <x:v>5082000269</x:v>
      </x:c>
      <x:c r="E2034" s="9" t="str">
        <x:v>ACAO PRODUTIVA RELIGACAO SOLO/POSTE STC</x:v>
      </x:c>
      <x:c r="F2034" s="3" t="str">
        <x:v>UNIDADE</x:v>
      </x:c>
      <x:c r="G2034" s="10" t="n">
        <x:v>0</x:v>
      </x:c>
      <x:c r="H2034" s="10" t="str">
        <x:f>IF(G2034="","",G2034/12)</x:f>
      </x:c>
      <x:c r="I2034" s="10" t="n">
        <x:v>0</x:v>
      </x:c>
      <x:c r="J2034" s="10" t="str">
        <x:f>IF(H2034="","",I2034-H2034)</x:f>
      </x:c>
      <x:c r="K2034" s="11" t="str">
        <x:f>IF(H2034&gt;0,I2034/H2034,"")</x:f>
      </x:c>
      <x:c r="L2034" s="12" t="n">
        <x:v>0</x:v>
      </x:c>
      <x:c r="M2034" s="12" t="n">
        <x:v>0</x:v>
      </x:c>
      <x:c r="N2034" s="12" t="n">
        <x:f>M2034-L2034</x:f>
        <x:v>0</x:v>
      </x:c>
      <x:c r="O2034" s="3" t="str">
        <x:v>Anexo IX</x:v>
      </x:c>
    </x:row>
    <x:row r="2035" ht="34" customHeight="1">
      <x:c r="A2035" s="3" t="str">
        <x:v>Agosto</x:v>
      </x:c>
      <x:c r="B2035" s="3" t="str">
        <x:v>STC</x:v>
      </x:c>
      <x:c r="C2035" s="3" t="str">
        <x:v>PRODUÇÃO</x:v>
      </x:c>
      <x:c r="D2035" s="3" t="str">
        <x:v>5081000021</x:v>
      </x:c>
      <x:c r="E2035" s="9" t="str">
        <x:v>ACAO PRODUTIVA RELIGACAO DISJ STC</x:v>
      </x:c>
      <x:c r="F2035" s="3" t="str">
        <x:v>UNIDADE</x:v>
      </x:c>
      <x:c r="G2035" s="10" t="n">
        <x:v>0</x:v>
      </x:c>
      <x:c r="H2035" s="10" t="str">
        <x:f>IF(G2035="","",G2035/12)</x:f>
      </x:c>
      <x:c r="I2035" s="10" t="n">
        <x:v>0</x:v>
      </x:c>
      <x:c r="J2035" s="10" t="str">
        <x:f>IF(H2035="","",I2035-H2035)</x:f>
      </x:c>
      <x:c r="K2035" s="11" t="str">
        <x:f>IF(H2035&gt;0,I2035/H2035,"")</x:f>
      </x:c>
      <x:c r="L2035" s="12" t="n">
        <x:v>0</x:v>
      </x:c>
      <x:c r="M2035" s="12" t="n">
        <x:v>0</x:v>
      </x:c>
      <x:c r="N2035" s="12" t="n">
        <x:f>M2035-L2035</x:f>
        <x:v>0</x:v>
      </x:c>
      <x:c r="O2035" s="3" t="str">
        <x:v>Anexo IX</x:v>
      </x:c>
    </x:row>
    <x:row r="2036" ht="34" customHeight="1">
      <x:c r="A2036" s="3" t="str">
        <x:v>Agosto</x:v>
      </x:c>
      <x:c r="B2036" s="3" t="str">
        <x:v>STC</x:v>
      </x:c>
      <x:c r="C2036" s="3" t="str">
        <x:v>PRODUÇÃO</x:v>
      </x:c>
      <x:c r="D2036" s="3" t="str">
        <x:v>5012400001</x:v>
      </x:c>
      <x:c r="E2036" s="9" t="str">
        <x:v>ACAO PRODUTIVA RELIGA CHAVE GRUPO A STC</x:v>
      </x:c>
      <x:c r="F2036" s="3" t="str">
        <x:v>UNIDADE</x:v>
      </x:c>
      <x:c r="G2036" s="10" t="n">
        <x:v>0</x:v>
      </x:c>
      <x:c r="H2036" s="10" t="str">
        <x:f>IF(G2036="","",G2036/12)</x:f>
      </x:c>
      <x:c r="I2036" s="10" t="n">
        <x:v>0</x:v>
      </x:c>
      <x:c r="J2036" s="10" t="str">
        <x:f>IF(H2036="","",I2036-H2036)</x:f>
      </x:c>
      <x:c r="K2036" s="11" t="str">
        <x:f>IF(H2036&gt;0,I2036/H2036,"")</x:f>
      </x:c>
      <x:c r="L2036" s="12" t="n">
        <x:v>0</x:v>
      </x:c>
      <x:c r="M2036" s="12" t="n">
        <x:v>0</x:v>
      </x:c>
      <x:c r="N2036" s="12" t="n">
        <x:f>M2036-L2036</x:f>
        <x:v>0</x:v>
      </x:c>
      <x:c r="O2036" s="3" t="str">
        <x:v>Anexo IX</x:v>
      </x:c>
    </x:row>
    <x:row r="2037" ht="34" customHeight="1">
      <x:c r="A2037" s="3" t="str">
        <x:v>Agosto</x:v>
      </x:c>
      <x:c r="B2037" s="3" t="str">
        <x:v>STC</x:v>
      </x:c>
      <x:c r="C2037" s="3" t="str">
        <x:v>PRODUÇÃO</x:v>
      </x:c>
      <x:c r="D2037" s="3" t="str">
        <x:v>5082000224</x:v>
      </x:c>
      <x:c r="E2037" s="9" t="str">
        <x:v>INST CAIXA MEDICAO/PROTECAO NO POSTE STC</x:v>
      </x:c>
      <x:c r="F2037" s="3" t="str">
        <x:v>UNIDADE</x:v>
      </x:c>
      <x:c r="G2037" s="10" t="n">
        <x:v>0</x:v>
      </x:c>
      <x:c r="H2037" s="10" t="str">
        <x:f>IF(G2037="","",G2037/12)</x:f>
      </x:c>
      <x:c r="I2037" s="10" t="n">
        <x:v>0</x:v>
      </x:c>
      <x:c r="J2037" s="10" t="str">
        <x:f>IF(H2037="","",I2037-H2037)</x:f>
      </x:c>
      <x:c r="K2037" s="11" t="str">
        <x:f>IF(H2037&gt;0,I2037/H2037,"")</x:f>
      </x:c>
      <x:c r="L2037" s="12" t="n">
        <x:v>0</x:v>
      </x:c>
      <x:c r="M2037" s="12" t="n">
        <x:v>0</x:v>
      </x:c>
      <x:c r="N2037" s="12" t="n">
        <x:f>M2037-L2037</x:f>
        <x:v>0</x:v>
      </x:c>
      <x:c r="O2037" s="3" t="str">
        <x:v>Anexo IX</x:v>
      </x:c>
    </x:row>
    <x:row r="2038" ht="34" customHeight="1">
      <x:c r="A2038" s="3" t="str">
        <x:v>Agosto</x:v>
      </x:c>
      <x:c r="B2038" s="3" t="str">
        <x:v>STC</x:v>
      </x:c>
      <x:c r="C2038" s="3" t="str">
        <x:v>PRODUÇÃO</x:v>
      </x:c>
      <x:c r="D2038" s="3" t="str">
        <x:v>5082000225</x:v>
      </x:c>
      <x:c r="E2038" s="9" t="str">
        <x:v>RET CAIXA MEDICAO/PROTECAO NO POSTE STC</x:v>
      </x:c>
      <x:c r="F2038" s="3" t="str">
        <x:v>UNIDADE</x:v>
      </x:c>
      <x:c r="G2038" s="10" t="n">
        <x:v>0</x:v>
      </x:c>
      <x:c r="H2038" s="10" t="str">
        <x:f>IF(G2038="","",G2038/12)</x:f>
      </x:c>
      <x:c r="I2038" s="10" t="n">
        <x:v>0</x:v>
      </x:c>
      <x:c r="J2038" s="10" t="str">
        <x:f>IF(H2038="","",I2038-H2038)</x:f>
      </x:c>
      <x:c r="K2038" s="11" t="str">
        <x:f>IF(H2038&gt;0,I2038/H2038,"")</x:f>
      </x:c>
      <x:c r="L2038" s="12" t="n">
        <x:v>0</x:v>
      </x:c>
      <x:c r="M2038" s="12" t="n">
        <x:v>0</x:v>
      </x:c>
      <x:c r="N2038" s="12" t="n">
        <x:f>M2038-L2038</x:f>
        <x:v>0</x:v>
      </x:c>
      <x:c r="O2038" s="3" t="str">
        <x:v>Anexo IX</x:v>
      </x:c>
    </x:row>
    <x:row r="2039" ht="34" customHeight="1">
      <x:c r="A2039" s="3" t="str">
        <x:v>Agosto</x:v>
      </x:c>
      <x:c r="B2039" s="3" t="str">
        <x:v>STC</x:v>
      </x:c>
      <x:c r="C2039" s="3" t="str">
        <x:v>PRODUÇÃO</x:v>
      </x:c>
      <x:c r="D2039" s="3" t="str">
        <x:v>5082000226</x:v>
      </x:c>
      <x:c r="E2039" s="9" t="str">
        <x:v>INST CAIXA MEDICAO C/ SIST CP PAREDE STC</x:v>
      </x:c>
      <x:c r="F2039" s="3" t="str">
        <x:v>UNIDADE</x:v>
      </x:c>
      <x:c r="G2039" s="10" t="n">
        <x:v>0</x:v>
      </x:c>
      <x:c r="H2039" s="10" t="str">
        <x:f>IF(G2039="","",G2039/12)</x:f>
      </x:c>
      <x:c r="I2039" s="10" t="n">
        <x:v>0</x:v>
      </x:c>
      <x:c r="J2039" s="10" t="str">
        <x:f>IF(H2039="","",I2039-H2039)</x:f>
      </x:c>
      <x:c r="K2039" s="11" t="str">
        <x:f>IF(H2039&gt;0,I2039/H2039,"")</x:f>
      </x:c>
      <x:c r="L2039" s="12" t="n">
        <x:v>0</x:v>
      </x:c>
      <x:c r="M2039" s="12" t="n">
        <x:v>0</x:v>
      </x:c>
      <x:c r="N2039" s="12" t="n">
        <x:f>M2039-L2039</x:f>
        <x:v>0</x:v>
      </x:c>
      <x:c r="O2039" s="3" t="str">
        <x:v>Anexo IX</x:v>
      </x:c>
    </x:row>
    <x:row r="2040" ht="34" customHeight="1">
      <x:c r="A2040" s="3" t="str">
        <x:v>Agosto</x:v>
      </x:c>
      <x:c r="B2040" s="3" t="str">
        <x:v>STC</x:v>
      </x:c>
      <x:c r="C2040" s="3" t="str">
        <x:v>PRODUÇÃO</x:v>
      </x:c>
      <x:c r="D2040" s="3" t="str">
        <x:v>5082000227</x:v>
      </x:c>
      <x:c r="E2040" s="9" t="str">
        <x:v>RET CAIXA MEDICAO C/ ACESSOR PAREDE STC</x:v>
      </x:c>
      <x:c r="F2040" s="3" t="str">
        <x:v>UNIDADE</x:v>
      </x:c>
      <x:c r="G2040" s="10" t="n">
        <x:v>0</x:v>
      </x:c>
      <x:c r="H2040" s="10" t="str">
        <x:f>IF(G2040="","",G2040/12)</x:f>
      </x:c>
      <x:c r="I2040" s="10" t="n">
        <x:v>0</x:v>
      </x:c>
      <x:c r="J2040" s="10" t="str">
        <x:f>IF(H2040="","",I2040-H2040)</x:f>
      </x:c>
      <x:c r="K2040" s="11" t="str">
        <x:f>IF(H2040&gt;0,I2040/H2040,"")</x:f>
      </x:c>
      <x:c r="L2040" s="12" t="n">
        <x:v>0</x:v>
      </x:c>
      <x:c r="M2040" s="12" t="n">
        <x:v>0</x:v>
      </x:c>
      <x:c r="N2040" s="12" t="n">
        <x:f>M2040-L2040</x:f>
        <x:v>0</x:v>
      </x:c>
      <x:c r="O2040" s="3" t="str">
        <x:v>Anexo IX</x:v>
      </x:c>
    </x:row>
    <x:row r="2041" ht="34" customHeight="1">
      <x:c r="A2041" s="3" t="str">
        <x:v>Agosto</x:v>
      </x:c>
      <x:c r="B2041" s="3" t="str">
        <x:v>STC</x:v>
      </x:c>
      <x:c r="C2041" s="3" t="str">
        <x:v>PRODUÇÃO</x:v>
      </x:c>
      <x:c r="D2041" s="3" t="str">
        <x:v>5082000192</x:v>
      </x:c>
      <x:c r="E2041" s="9" t="str">
        <x:v>INST PADRAO ENTRADA COMPLETO STC</x:v>
      </x:c>
      <x:c r="F2041" s="3" t="str">
        <x:v>UNIDADE</x:v>
      </x:c>
      <x:c r="G2041" s="10" t="n">
        <x:v>0</x:v>
      </x:c>
      <x:c r="H2041" s="10" t="str">
        <x:f>IF(G2041="","",G2041/12)</x:f>
      </x:c>
      <x:c r="I2041" s="10" t="n">
        <x:v>0</x:v>
      </x:c>
      <x:c r="J2041" s="10" t="str">
        <x:f>IF(H2041="","",I2041-H2041)</x:f>
      </x:c>
      <x:c r="K2041" s="11" t="str">
        <x:f>IF(H2041&gt;0,I2041/H2041,"")</x:f>
      </x:c>
      <x:c r="L2041" s="12" t="n">
        <x:v>0</x:v>
      </x:c>
      <x:c r="M2041" s="12" t="n">
        <x:v>0</x:v>
      </x:c>
      <x:c r="N2041" s="12" t="n">
        <x:f>M2041-L2041</x:f>
        <x:v>0</x:v>
      </x:c>
      <x:c r="O2041" s="3" t="str">
        <x:v>Anexo IX</x:v>
      </x:c>
    </x:row>
    <x:row r="2042" ht="34" customHeight="1">
      <x:c r="A2042" s="3" t="str">
        <x:v>Agosto</x:v>
      </x:c>
      <x:c r="B2042" s="3" t="str">
        <x:v>STC</x:v>
      </x:c>
      <x:c r="C2042" s="3" t="str">
        <x:v>PRODUÇÃO</x:v>
      </x:c>
      <x:c r="D2042" s="3" t="str">
        <x:v>5082000193</x:v>
      </x:c>
      <x:c r="E2042" s="9" t="str">
        <x:v>RET PADRAO ENTRADA COMPLETO STC</x:v>
      </x:c>
      <x:c r="F2042" s="3" t="str">
        <x:v>UNIDADE</x:v>
      </x:c>
      <x:c r="G2042" s="10" t="n">
        <x:v>0</x:v>
      </x:c>
      <x:c r="H2042" s="10" t="str">
        <x:f>IF(G2042="","",G2042/12)</x:f>
      </x:c>
      <x:c r="I2042" s="10" t="n">
        <x:v>0</x:v>
      </x:c>
      <x:c r="J2042" s="10" t="str">
        <x:f>IF(H2042="","",I2042-H2042)</x:f>
      </x:c>
      <x:c r="K2042" s="11" t="str">
        <x:f>IF(H2042&gt;0,I2042/H2042,"")</x:f>
      </x:c>
      <x:c r="L2042" s="12" t="n">
        <x:v>0</x:v>
      </x:c>
      <x:c r="M2042" s="12" t="n">
        <x:v>0</x:v>
      </x:c>
      <x:c r="N2042" s="12" t="n">
        <x:f>M2042-L2042</x:f>
        <x:v>0</x:v>
      </x:c>
      <x:c r="O2042" s="3" t="str">
        <x:v>Anexo IX</x:v>
      </x:c>
    </x:row>
    <x:row r="2043" ht="34" customHeight="1">
      <x:c r="A2043" s="3" t="str">
        <x:v>Agosto</x:v>
      </x:c>
      <x:c r="B2043" s="3" t="str">
        <x:v>STC</x:v>
      </x:c>
      <x:c r="C2043" s="3" t="str">
        <x:v>PRODUÇÃO</x:v>
      </x:c>
      <x:c r="D2043" s="3" t="str">
        <x:v>5082000194</x:v>
      </x:c>
      <x:c r="E2043" s="9" t="str">
        <x:v>INST PADRAO ENTRADA PARCIAL STC</x:v>
      </x:c>
      <x:c r="F2043" s="3" t="str">
        <x:v>UNIDADE</x:v>
      </x:c>
      <x:c r="G2043" s="10" t="n">
        <x:v>0</x:v>
      </x:c>
      <x:c r="H2043" s="10" t="str">
        <x:f>IF(G2043="","",G2043/12)</x:f>
      </x:c>
      <x:c r="I2043" s="10" t="n">
        <x:v>0</x:v>
      </x:c>
      <x:c r="J2043" s="10" t="str">
        <x:f>IF(H2043="","",I2043-H2043)</x:f>
      </x:c>
      <x:c r="K2043" s="11" t="str">
        <x:f>IF(H2043&gt;0,I2043/H2043,"")</x:f>
      </x:c>
      <x:c r="L2043" s="12" t="n">
        <x:v>0</x:v>
      </x:c>
      <x:c r="M2043" s="12" t="n">
        <x:v>0</x:v>
      </x:c>
      <x:c r="N2043" s="12" t="n">
        <x:f>M2043-L2043</x:f>
        <x:v>0</x:v>
      </x:c>
      <x:c r="O2043" s="3" t="str">
        <x:v>Anexo IX</x:v>
      </x:c>
    </x:row>
    <x:row r="2044" ht="34" customHeight="1">
      <x:c r="A2044" s="3" t="str">
        <x:v>Agosto</x:v>
      </x:c>
      <x:c r="B2044" s="3" t="str">
        <x:v>STC</x:v>
      </x:c>
      <x:c r="C2044" s="3" t="str">
        <x:v>PRODUÇÃO</x:v>
      </x:c>
      <x:c r="D2044" s="3" t="str">
        <x:v>5082000195</x:v>
      </x:c>
      <x:c r="E2044" s="9" t="str">
        <x:v>RET PADRAO ENTRADA PARCIAL STC</x:v>
      </x:c>
      <x:c r="F2044" s="3" t="str">
        <x:v>UNIDADE</x:v>
      </x:c>
      <x:c r="G2044" s="10" t="n">
        <x:v>0</x:v>
      </x:c>
      <x:c r="H2044" s="10" t="str">
        <x:f>IF(G2044="","",G2044/12)</x:f>
      </x:c>
      <x:c r="I2044" s="10" t="n">
        <x:v>0</x:v>
      </x:c>
      <x:c r="J2044" s="10" t="str">
        <x:f>IF(H2044="","",I2044-H2044)</x:f>
      </x:c>
      <x:c r="K2044" s="11" t="str">
        <x:f>IF(H2044&gt;0,I2044/H2044,"")</x:f>
      </x:c>
      <x:c r="L2044" s="12" t="n">
        <x:v>0</x:v>
      </x:c>
      <x:c r="M2044" s="12" t="n">
        <x:v>0</x:v>
      </x:c>
      <x:c r="N2044" s="12" t="n">
        <x:f>M2044-L2044</x:f>
        <x:v>0</x:v>
      </x:c>
      <x:c r="O2044" s="3" t="str">
        <x:v>Anexo IX</x:v>
      </x:c>
    </x:row>
    <x:row r="2045" ht="34" customHeight="1">
      <x:c r="A2045" s="3" t="str">
        <x:v>Agosto</x:v>
      </x:c>
      <x:c r="B2045" s="3" t="str">
        <x:v>STC</x:v>
      </x:c>
      <x:c r="C2045" s="3" t="str">
        <x:v>PRODUÇÃO</x:v>
      </x:c>
      <x:c r="D2045" s="3" t="str">
        <x:v>5082000196</x:v>
      </x:c>
      <x:c r="E2045" s="9" t="str">
        <x:v>REATIVACAO UC S/ INST MEDIDOR E RAMAL</x:v>
      </x:c>
      <x:c r="F2045" s="3" t="str">
        <x:v>UNIDADE</x:v>
      </x:c>
      <x:c r="G2045" s="10" t="n">
        <x:v>0</x:v>
      </x:c>
      <x:c r="H2045" s="10" t="str">
        <x:f>IF(G2045="","",G2045/12)</x:f>
      </x:c>
      <x:c r="I2045" s="10" t="n">
        <x:v>1487</x:v>
      </x:c>
      <x:c r="J2045" s="10" t="str">
        <x:f>IF(H2045="","",I2045-H2045)</x:f>
      </x:c>
      <x:c r="K2045" s="11" t="str">
        <x:f>IF(H2045&gt;0,I2045/H2045,"")</x:f>
      </x:c>
      <x:c r="L2045" s="12" t="n">
        <x:v>0</x:v>
      </x:c>
      <x:c r="M2045" s="12" t="n">
        <x:v>188016.28</x:v>
      </x:c>
      <x:c r="N2045" s="12" t="n">
        <x:f>M2045-L2045</x:f>
        <x:v>188016.28</x:v>
      </x:c>
      <x:c r="O2045" s="3" t="str">
        <x:v>Anexo IX</x:v>
      </x:c>
    </x:row>
    <x:row r="2046" ht="34" customHeight="1">
      <x:c r="A2046" s="3" t="str">
        <x:v>Agosto</x:v>
      </x:c>
      <x:c r="B2046" s="3" t="str">
        <x:v>STC</x:v>
      </x:c>
      <x:c r="C2046" s="3" t="str">
        <x:v>PRODUÇÃO</x:v>
      </x:c>
      <x:c r="D2046" s="3" t="str">
        <x:v>5082000200</x:v>
      </x:c>
      <x:c r="E2046" s="9" t="str">
        <x:v>INST MEDIDOR ELETRONICO C/ FISCALIZ STC</x:v>
      </x:c>
      <x:c r="F2046" s="3" t="str">
        <x:v>UNIDADE</x:v>
      </x:c>
      <x:c r="G2046" s="10" t="n">
        <x:v>0</x:v>
      </x:c>
      <x:c r="H2046" s="10" t="str">
        <x:f>IF(G2046="","",G2046/12)</x:f>
      </x:c>
      <x:c r="I2046" s="10" t="n">
        <x:v>0</x:v>
      </x:c>
      <x:c r="J2046" s="10" t="str">
        <x:f>IF(H2046="","",I2046-H2046)</x:f>
      </x:c>
      <x:c r="K2046" s="11" t="str">
        <x:f>IF(H2046&gt;0,I2046/H2046,"")</x:f>
      </x:c>
      <x:c r="L2046" s="12" t="n">
        <x:v>0</x:v>
      </x:c>
      <x:c r="M2046" s="12" t="n">
        <x:v>0</x:v>
      </x:c>
      <x:c r="N2046" s="12" t="n">
        <x:f>M2046-L2046</x:f>
        <x:v>0</x:v>
      </x:c>
      <x:c r="O2046" s="3" t="str">
        <x:v>Anexo IX</x:v>
      </x:c>
    </x:row>
    <x:row r="2047" ht="34" customHeight="1">
      <x:c r="A2047" s="3" t="str">
        <x:v>Agosto</x:v>
      </x:c>
      <x:c r="B2047" s="3" t="str">
        <x:v>STC</x:v>
      </x:c>
      <x:c r="C2047" s="3" t="str">
        <x:v>PRODUÇÃO</x:v>
      </x:c>
      <x:c r="D2047" s="3" t="str">
        <x:v>5082000201</x:v>
      </x:c>
      <x:c r="E2047" s="9" t="str">
        <x:v>RET MEDIDOR ELETRONICO C/ FISCALIZ STC</x:v>
      </x:c>
      <x:c r="F2047" s="3" t="str">
        <x:v>UNIDADE</x:v>
      </x:c>
      <x:c r="G2047" s="10" t="n">
        <x:v>0</x:v>
      </x:c>
      <x:c r="H2047" s="10" t="str">
        <x:f>IF(G2047="","",G2047/12)</x:f>
      </x:c>
      <x:c r="I2047" s="10" t="n">
        <x:v>0</x:v>
      </x:c>
      <x:c r="J2047" s="10" t="str">
        <x:f>IF(H2047="","",I2047-H2047)</x:f>
      </x:c>
      <x:c r="K2047" s="11" t="str">
        <x:f>IF(H2047&gt;0,I2047/H2047,"")</x:f>
      </x:c>
      <x:c r="L2047" s="12" t="n">
        <x:v>0</x:v>
      </x:c>
      <x:c r="M2047" s="12" t="n">
        <x:v>0</x:v>
      </x:c>
      <x:c r="N2047" s="12" t="n">
        <x:f>M2047-L2047</x:f>
        <x:v>0</x:v>
      </x:c>
      <x:c r="O2047" s="3" t="str">
        <x:v>Anexo IX</x:v>
      </x:c>
    </x:row>
    <x:row r="2048" ht="34" customHeight="1">
      <x:c r="A2048" s="3" t="str">
        <x:v>Agosto</x:v>
      </x:c>
      <x:c r="B2048" s="3" t="str">
        <x:v>STC</x:v>
      </x:c>
      <x:c r="C2048" s="3" t="str">
        <x:v>PRODUÇÃO</x:v>
      </x:c>
      <x:c r="D2048" s="3" t="str">
        <x:v>5082000202</x:v>
      </x:c>
      <x:c r="E2048" s="9" t="str">
        <x:v>INST MEDIDOR COM TESTE INVERSOR STC</x:v>
      </x:c>
      <x:c r="F2048" s="3" t="str">
        <x:v>UNIDADE</x:v>
      </x:c>
      <x:c r="G2048" s="10" t="n">
        <x:v>0</x:v>
      </x:c>
      <x:c r="H2048" s="10" t="str">
        <x:f>IF(G2048="","",G2048/12)</x:f>
      </x:c>
      <x:c r="I2048" s="10" t="n">
        <x:v>1273</x:v>
      </x:c>
      <x:c r="J2048" s="10" t="str">
        <x:f>IF(H2048="","",I2048-H2048)</x:f>
      </x:c>
      <x:c r="K2048" s="11" t="str">
        <x:f>IF(H2048&gt;0,I2048/H2048,"")</x:f>
      </x:c>
      <x:c r="L2048" s="12" t="n">
        <x:v>0</x:v>
      </x:c>
      <x:c r="M2048" s="12" t="n">
        <x:v>233391.82</x:v>
      </x:c>
      <x:c r="N2048" s="12" t="n">
        <x:f>M2048-L2048</x:f>
        <x:v>233391.82</x:v>
      </x:c>
      <x:c r="O2048" s="3" t="str">
        <x:v>Anexo IX</x:v>
      </x:c>
    </x:row>
    <x:row r="2049" ht="34" customHeight="1">
      <x:c r="A2049" s="3" t="str">
        <x:v>Agosto</x:v>
      </x:c>
      <x:c r="B2049" s="3" t="str">
        <x:v>STC</x:v>
      </x:c>
      <x:c r="C2049" s="3" t="str">
        <x:v>PRODUÇÃO</x:v>
      </x:c>
      <x:c r="D2049" s="3" t="str">
        <x:v>5082000205</x:v>
      </x:c>
      <x:c r="E2049" s="9" t="str">
        <x:v>INST RAMAL DE CONEXAO C/ FICALIZ STC</x:v>
      </x:c>
      <x:c r="F2049" s="3" t="str">
        <x:v>UNIDADE</x:v>
      </x:c>
      <x:c r="G2049" s="10" t="n">
        <x:v>0</x:v>
      </x:c>
      <x:c r="H2049" s="10" t="str">
        <x:f>IF(G2049="","",G2049/12)</x:f>
      </x:c>
      <x:c r="I2049" s="10" t="n">
        <x:v>0</x:v>
      </x:c>
      <x:c r="J2049" s="10" t="str">
        <x:f>IF(H2049="","",I2049-H2049)</x:f>
      </x:c>
      <x:c r="K2049" s="11" t="str">
        <x:f>IF(H2049&gt;0,I2049/H2049,"")</x:f>
      </x:c>
      <x:c r="L2049" s="12" t="n">
        <x:v>0</x:v>
      </x:c>
      <x:c r="M2049" s="12" t="n">
        <x:v>0</x:v>
      </x:c>
      <x:c r="N2049" s="12" t="n">
        <x:f>M2049-L2049</x:f>
        <x:v>0</x:v>
      </x:c>
      <x:c r="O2049" s="3" t="str">
        <x:v>Anexo IX</x:v>
      </x:c>
    </x:row>
    <x:row r="2050" ht="34" customHeight="1">
      <x:c r="A2050" s="3" t="str">
        <x:v>Agosto</x:v>
      </x:c>
      <x:c r="B2050" s="3" t="str">
        <x:v>STC</x:v>
      </x:c>
      <x:c r="C2050" s="3" t="str">
        <x:v>PRODUÇÃO</x:v>
      </x:c>
      <x:c r="D2050" s="3" t="str">
        <x:v>5082000206</x:v>
      </x:c>
      <x:c r="E2050" s="9" t="str">
        <x:v>RET RAMAL DE CONEXAO C/ FICALIZ STC</x:v>
      </x:c>
      <x:c r="F2050" s="3" t="str">
        <x:v>UNIDADE</x:v>
      </x:c>
      <x:c r="G2050" s="10" t="n">
        <x:v>0</x:v>
      </x:c>
      <x:c r="H2050" s="10" t="str">
        <x:f>IF(G2050="","",G2050/12)</x:f>
      </x:c>
      <x:c r="I2050" s="10" t="n">
        <x:v>0</x:v>
      </x:c>
      <x:c r="J2050" s="10" t="str">
        <x:f>IF(H2050="","",I2050-H2050)</x:f>
      </x:c>
      <x:c r="K2050" s="11" t="str">
        <x:f>IF(H2050&gt;0,I2050/H2050,"")</x:f>
      </x:c>
      <x:c r="L2050" s="12" t="n">
        <x:v>0</x:v>
      </x:c>
      <x:c r="M2050" s="12" t="n">
        <x:v>0</x:v>
      </x:c>
      <x:c r="N2050" s="12" t="n">
        <x:f>M2050-L2050</x:f>
        <x:v>0</x:v>
      </x:c>
      <x:c r="O2050" s="3" t="str">
        <x:v>Anexo IX</x:v>
      </x:c>
    </x:row>
    <x:row r="2051" ht="34" customHeight="1">
      <x:c r="A2051" s="3" t="str">
        <x:v>Agosto</x:v>
      </x:c>
      <x:c r="B2051" s="3" t="str">
        <x:v>STC</x:v>
      </x:c>
      <x:c r="C2051" s="3" t="str">
        <x:v>PRODUÇÃO</x:v>
      </x:c>
      <x:c r="D2051" s="3" t="str">
        <x:v>5082000207</x:v>
      </x:c>
      <x:c r="E2051" s="9" t="str">
        <x:v>SERV FISCALIZACAO INSPECAO UC STC</x:v>
      </x:c>
      <x:c r="F2051" s="3" t="str">
        <x:v>UNIDADE</x:v>
      </x:c>
      <x:c r="G2051" s="10" t="n">
        <x:v>0</x:v>
      </x:c>
      <x:c r="H2051" s="10" t="str">
        <x:f>IF(G2051="","",G2051/12)</x:f>
      </x:c>
      <x:c r="I2051" s="10" t="n">
        <x:v>0</x:v>
      </x:c>
      <x:c r="J2051" s="10" t="str">
        <x:f>IF(H2051="","",I2051-H2051)</x:f>
      </x:c>
      <x:c r="K2051" s="11" t="str">
        <x:f>IF(H2051&gt;0,I2051/H2051,"")</x:f>
      </x:c>
      <x:c r="L2051" s="12" t="n">
        <x:v>0</x:v>
      </x:c>
      <x:c r="M2051" s="12" t="n">
        <x:v>0</x:v>
      </x:c>
      <x:c r="N2051" s="12" t="n">
        <x:f>M2051-L2051</x:f>
        <x:v>0</x:v>
      </x:c>
      <x:c r="O2051" s="3" t="str">
        <x:v>Anexo IX</x:v>
      </x:c>
    </x:row>
    <x:row r="2052" ht="34" customHeight="1">
      <x:c r="A2052" s="3" t="str">
        <x:v>Agosto</x:v>
      </x:c>
      <x:c r="B2052" s="3" t="str">
        <x:v>STC</x:v>
      </x:c>
      <x:c r="C2052" s="3" t="str">
        <x:v>PRODUÇÃO</x:v>
      </x:c>
      <x:c r="D2052" s="3" t="str">
        <x:v>5082000208</x:v>
      </x:c>
      <x:c r="E2052" s="9" t="str">
        <x:v>NEGOCIACAO DEBITO UC INADIMPLENTE STC</x:v>
      </x:c>
      <x:c r="F2052" s="3" t="str">
        <x:v>UNIDADE</x:v>
      </x:c>
      <x:c r="G2052" s="10" t="n">
        <x:v>0</x:v>
      </x:c>
      <x:c r="H2052" s="10" t="str">
        <x:f>IF(G2052="","",G2052/12)</x:f>
      </x:c>
      <x:c r="I2052" s="10" t="n">
        <x:v>0</x:v>
      </x:c>
      <x:c r="J2052" s="10" t="str">
        <x:f>IF(H2052="","",I2052-H2052)</x:f>
      </x:c>
      <x:c r="K2052" s="11" t="str">
        <x:f>IF(H2052&gt;0,I2052/H2052,"")</x:f>
      </x:c>
      <x:c r="L2052" s="12" t="n">
        <x:v>0</x:v>
      </x:c>
      <x:c r="M2052" s="12" t="n">
        <x:v>0</x:v>
      </x:c>
      <x:c r="N2052" s="12" t="n">
        <x:f>M2052-L2052</x:f>
        <x:v>0</x:v>
      </x:c>
      <x:c r="O2052" s="3" t="str">
        <x:v>Anexo IX</x:v>
      </x:c>
    </x:row>
    <x:row r="2053" ht="34" customHeight="1">
      <x:c r="A2053" s="3" t="str">
        <x:v>Agosto</x:v>
      </x:c>
      <x:c r="B2053" s="3" t="str">
        <x:v>STC</x:v>
      </x:c>
      <x:c r="C2053" s="3" t="str">
        <x:v>PRODUÇÃO</x:v>
      </x:c>
      <x:c r="D2053" s="3" t="str">
        <x:v>5080300166</x:v>
      </x:c>
      <x:c r="E2053" s="9" t="str">
        <x:v>OPERAR/MANOB CHAVE/GRAMPO LV STC</x:v>
      </x:c>
      <x:c r="F2053" s="3" t="str">
        <x:v>CONJUNTO</x:v>
      </x:c>
      <x:c r="G2053" s="10" t="n">
        <x:v>0</x:v>
      </x:c>
      <x:c r="H2053" s="10" t="str">
        <x:f>IF(G2053="","",G2053/12)</x:f>
      </x:c>
      <x:c r="I2053" s="10" t="n">
        <x:v>0</x:v>
      </x:c>
      <x:c r="J2053" s="10" t="str">
        <x:f>IF(H2053="","",I2053-H2053)</x:f>
      </x:c>
      <x:c r="K2053" s="11" t="str">
        <x:f>IF(H2053&gt;0,I2053/H2053,"")</x:f>
      </x:c>
      <x:c r="L2053" s="12" t="n">
        <x:v>0</x:v>
      </x:c>
      <x:c r="M2053" s="12" t="n">
        <x:v>0</x:v>
      </x:c>
      <x:c r="N2053" s="12" t="n">
        <x:f>M2053-L2053</x:f>
        <x:v>0</x:v>
      </x:c>
      <x:c r="O2053" s="3" t="str">
        <x:v>Anexo IX</x:v>
      </x:c>
    </x:row>
    <x:row r="2054" ht="34" customHeight="1">
      <x:c r="A2054" s="3" t="str">
        <x:v>Agosto</x:v>
      </x:c>
      <x:c r="B2054" s="3" t="str">
        <x:v>STC</x:v>
      </x:c>
      <x:c r="C2054" s="3" t="str">
        <x:v>PRODUÇÃO</x:v>
      </x:c>
      <x:c r="D2054" s="3" t="str">
        <x:v>5013300040</x:v>
      </x:c>
      <x:c r="E2054" s="9" t="str">
        <x:v>ATEND EMERG PODA DE ARVORE</x:v>
      </x:c>
      <x:c r="F2054" s="3" t="str">
        <x:v>UNIDADE</x:v>
      </x:c>
      <x:c r="G2054" s="10" t="n">
        <x:v>0</x:v>
      </x:c>
      <x:c r="H2054" s="10" t="str">
        <x:f>IF(G2054="","",G2054/12)</x:f>
      </x:c>
      <x:c r="I2054" s="10" t="n">
        <x:v>0</x:v>
      </x:c>
      <x:c r="J2054" s="10" t="str">
        <x:f>IF(H2054="","",I2054-H2054)</x:f>
      </x:c>
      <x:c r="K2054" s="11" t="str">
        <x:f>IF(H2054&gt;0,I2054/H2054,"")</x:f>
      </x:c>
      <x:c r="L2054" s="12" t="n">
        <x:v>0</x:v>
      </x:c>
      <x:c r="M2054" s="12" t="n">
        <x:v>0</x:v>
      </x:c>
      <x:c r="N2054" s="12" t="n">
        <x:f>M2054-L2054</x:f>
        <x:v>0</x:v>
      </x:c>
      <x:c r="O2054" s="3" t="str">
        <x:v>Anexo IX</x:v>
      </x:c>
    </x:row>
    <x:row r="2055" ht="34" customHeight="1">
      <x:c r="A2055" s="3" t="str">
        <x:v>Agosto</x:v>
      </x:c>
      <x:c r="B2055" s="3" t="str">
        <x:v>STC</x:v>
      </x:c>
      <x:c r="C2055" s="3" t="str">
        <x:v>PRODUÇÃO</x:v>
      </x:c>
      <x:c r="D2055" s="3" t="str">
        <x:v>5013300041</x:v>
      </x:c>
      <x:c r="E2055" s="9" t="str">
        <x:v>ATEND EMERG INST ANALISADOR QUALIDADE</x:v>
      </x:c>
      <x:c r="F2055" s="3" t="str">
        <x:v>UNIDADE</x:v>
      </x:c>
      <x:c r="G2055" s="10" t="n">
        <x:v>0</x:v>
      </x:c>
      <x:c r="H2055" s="10" t="str">
        <x:f>IF(G2055="","",G2055/12)</x:f>
      </x:c>
      <x:c r="I2055" s="10" t="n">
        <x:v>0</x:v>
      </x:c>
      <x:c r="J2055" s="10" t="str">
        <x:f>IF(H2055="","",I2055-H2055)</x:f>
      </x:c>
      <x:c r="K2055" s="11" t="str">
        <x:f>IF(H2055&gt;0,I2055/H2055,"")</x:f>
      </x:c>
      <x:c r="L2055" s="12" t="n">
        <x:v>0</x:v>
      </x:c>
      <x:c r="M2055" s="12" t="n">
        <x:v>0</x:v>
      </x:c>
      <x:c r="N2055" s="12" t="n">
        <x:f>M2055-L2055</x:f>
        <x:v>0</x:v>
      </x:c>
      <x:c r="O2055" s="3" t="str">
        <x:v>Anexo IX</x:v>
      </x:c>
    </x:row>
    <x:row r="2056" ht="34" customHeight="1">
      <x:c r="A2056" s="3" t="str">
        <x:v>Agosto</x:v>
      </x:c>
      <x:c r="B2056" s="3" t="str">
        <x:v>STC</x:v>
      </x:c>
      <x:c r="C2056" s="3" t="str">
        <x:v>PRODUÇÃO</x:v>
      </x:c>
      <x:c r="D2056" s="3" t="str">
        <x:v>5013300042</x:v>
      </x:c>
      <x:c r="E2056" s="9" t="str">
        <x:v>ATEND EMERG RET ANALISADOR QUALIDADE</x:v>
      </x:c>
      <x:c r="F2056" s="3" t="str">
        <x:v>UNIDADE</x:v>
      </x:c>
      <x:c r="G2056" s="10" t="n">
        <x:v>0</x:v>
      </x:c>
      <x:c r="H2056" s="10" t="str">
        <x:f>IF(G2056="","",G2056/12)</x:f>
      </x:c>
      <x:c r="I2056" s="10" t="n">
        <x:v>0</x:v>
      </x:c>
      <x:c r="J2056" s="10" t="str">
        <x:f>IF(H2056="","",I2056-H2056)</x:f>
      </x:c>
      <x:c r="K2056" s="11" t="str">
        <x:f>IF(H2056&gt;0,I2056/H2056,"")</x:f>
      </x:c>
      <x:c r="L2056" s="12" t="n">
        <x:v>0</x:v>
      </x:c>
      <x:c r="M2056" s="12" t="n">
        <x:v>0</x:v>
      </x:c>
      <x:c r="N2056" s="12" t="n">
        <x:f>M2056-L2056</x:f>
        <x:v>0</x:v>
      </x:c>
      <x:c r="O2056" s="3" t="str">
        <x:v>Anexo IX</x:v>
      </x:c>
    </x:row>
    <x:row r="2057" ht="34" customHeight="1">
      <x:c r="A2057" s="3" t="str">
        <x:v>Agosto</x:v>
      </x:c>
      <x:c r="B2057" s="3" t="str">
        <x:v>STC</x:v>
      </x:c>
      <x:c r="C2057" s="3" t="str">
        <x:v>PRODUÇÃO</x:v>
      </x:c>
      <x:c r="D2057" s="3" t="str">
        <x:v>5013300044</x:v>
      </x:c>
      <x:c r="E2057" s="9" t="str">
        <x:v>ATEND EMERG PARA RAIOS</x:v>
      </x:c>
      <x:c r="F2057" s="3" t="str">
        <x:v>UNIDADE</x:v>
      </x:c>
      <x:c r="G2057" s="10" t="n">
        <x:v>0</x:v>
      </x:c>
      <x:c r="H2057" s="10" t="str">
        <x:f>IF(G2057="","",G2057/12)</x:f>
      </x:c>
      <x:c r="I2057" s="10" t="n">
        <x:v>0</x:v>
      </x:c>
      <x:c r="J2057" s="10" t="str">
        <x:f>IF(H2057="","",I2057-H2057)</x:f>
      </x:c>
      <x:c r="K2057" s="11" t="str">
        <x:f>IF(H2057&gt;0,I2057/H2057,"")</x:f>
      </x:c>
      <x:c r="L2057" s="12" t="n">
        <x:v>0</x:v>
      </x:c>
      <x:c r="M2057" s="12" t="n">
        <x:v>0</x:v>
      </x:c>
      <x:c r="N2057" s="12" t="n">
        <x:f>M2057-L2057</x:f>
        <x:v>0</x:v>
      </x:c>
      <x:c r="O2057" s="3" t="str">
        <x:v>Anexo IX</x:v>
      </x:c>
    </x:row>
    <x:row r="2058" ht="34" customHeight="1">
      <x:c r="A2058" s="3" t="str">
        <x:v>Agosto</x:v>
      </x:c>
      <x:c r="B2058" s="3" t="str">
        <x:v>STC</x:v>
      </x:c>
      <x:c r="C2058" s="3" t="str">
        <x:v>PRODUÇÃO</x:v>
      </x:c>
      <x:c r="D2058" s="3" t="str">
        <x:v>5013300045</x:v>
      </x:c>
      <x:c r="E2058" s="9" t="str">
        <x:v>ATEND EMERG INST TRAFO 1F ATE 15KVA</x:v>
      </x:c>
      <x:c r="F2058" s="3" t="str">
        <x:v>UNIDADE</x:v>
      </x:c>
      <x:c r="G2058" s="10" t="n">
        <x:v>0</x:v>
      </x:c>
      <x:c r="H2058" s="10" t="str">
        <x:f>IF(G2058="","",G2058/12)</x:f>
      </x:c>
      <x:c r="I2058" s="10" t="n">
        <x:v>0</x:v>
      </x:c>
      <x:c r="J2058" s="10" t="str">
        <x:f>IF(H2058="","",I2058-H2058)</x:f>
      </x:c>
      <x:c r="K2058" s="11" t="str">
        <x:f>IF(H2058&gt;0,I2058/H2058,"")</x:f>
      </x:c>
      <x:c r="L2058" s="12" t="n">
        <x:v>0</x:v>
      </x:c>
      <x:c r="M2058" s="12" t="n">
        <x:v>0</x:v>
      </x:c>
      <x:c r="N2058" s="12" t="n">
        <x:f>M2058-L2058</x:f>
        <x:v>0</x:v>
      </x:c>
      <x:c r="O2058" s="3" t="str">
        <x:v>Anexo IX</x:v>
      </x:c>
    </x:row>
    <x:row r="2059" ht="34" customHeight="1">
      <x:c r="A2059" s="3" t="str">
        <x:v>Agosto</x:v>
      </x:c>
      <x:c r="B2059" s="3" t="str">
        <x:v>STC</x:v>
      </x:c>
      <x:c r="C2059" s="3" t="str">
        <x:v>PRODUÇÃO</x:v>
      </x:c>
      <x:c r="D2059" s="3" t="str">
        <x:v>5013300046</x:v>
      </x:c>
      <x:c r="E2059" s="9" t="str">
        <x:v>ATEND EMERG RET TRAFO 1F ATE 15KVA</x:v>
      </x:c>
      <x:c r="F2059" s="3" t="str">
        <x:v>UNIDADE</x:v>
      </x:c>
      <x:c r="G2059" s="10" t="n">
        <x:v>0</x:v>
      </x:c>
      <x:c r="H2059" s="10" t="str">
        <x:f>IF(G2059="","",G2059/12)</x:f>
      </x:c>
      <x:c r="I2059" s="10" t="n">
        <x:v>0</x:v>
      </x:c>
      <x:c r="J2059" s="10" t="str">
        <x:f>IF(H2059="","",I2059-H2059)</x:f>
      </x:c>
      <x:c r="K2059" s="11" t="str">
        <x:f>IF(H2059&gt;0,I2059/H2059,"")</x:f>
      </x:c>
      <x:c r="L2059" s="12" t="n">
        <x:v>0</x:v>
      </x:c>
      <x:c r="M2059" s="12" t="n">
        <x:v>0</x:v>
      </x:c>
      <x:c r="N2059" s="12" t="n">
        <x:f>M2059-L2059</x:f>
        <x:v>0</x:v>
      </x:c>
      <x:c r="O2059" s="3" t="str">
        <x:v>Anexo IX</x:v>
      </x:c>
    </x:row>
    <x:row r="2060" ht="34" customHeight="1">
      <x:c r="A2060" s="3" t="str">
        <x:v>Agosto</x:v>
      </x:c>
      <x:c r="B2060" s="3" t="str">
        <x:v>STC</x:v>
      </x:c>
      <x:c r="C2060" s="3" t="str">
        <x:v>PRODUÇÃO</x:v>
      </x:c>
      <x:c r="D2060" s="3" t="str">
        <x:v>5013100002</x:v>
      </x:c>
      <x:c r="E2060" s="9" t="str">
        <x:v>ATEND EMERG INST TRAFO 1F ACIMA 15KVA</x:v>
      </x:c>
      <x:c r="F2060" s="3" t="str">
        <x:v>UNIDADE</x:v>
      </x:c>
      <x:c r="G2060" s="10" t="n">
        <x:v>0</x:v>
      </x:c>
      <x:c r="H2060" s="10" t="str">
        <x:f>IF(G2060="","",G2060/12)</x:f>
      </x:c>
      <x:c r="I2060" s="10" t="n">
        <x:v>0</x:v>
      </x:c>
      <x:c r="J2060" s="10" t="str">
        <x:f>IF(H2060="","",I2060-H2060)</x:f>
      </x:c>
      <x:c r="K2060" s="11" t="str">
        <x:f>IF(H2060&gt;0,I2060/H2060,"")</x:f>
      </x:c>
      <x:c r="L2060" s="12" t="n">
        <x:v>0</x:v>
      </x:c>
      <x:c r="M2060" s="12" t="n">
        <x:v>0</x:v>
      </x:c>
      <x:c r="N2060" s="12" t="n">
        <x:f>M2060-L2060</x:f>
        <x:v>0</x:v>
      </x:c>
      <x:c r="O2060" s="3" t="str">
        <x:v>Anexo IX</x:v>
      </x:c>
    </x:row>
    <x:row r="2061" ht="34" customHeight="1">
      <x:c r="A2061" s="3" t="str">
        <x:v>Agosto</x:v>
      </x:c>
      <x:c r="B2061" s="3" t="str">
        <x:v>STC</x:v>
      </x:c>
      <x:c r="C2061" s="3" t="str">
        <x:v>PRODUÇÃO</x:v>
      </x:c>
      <x:c r="D2061" s="3" t="str">
        <x:v>5013100003</x:v>
      </x:c>
      <x:c r="E2061" s="9" t="str">
        <x:v>ATEND EMERG RET TRAFO 1F ACIMA 15KVA</x:v>
      </x:c>
      <x:c r="F2061" s="3" t="str">
        <x:v>UNIDADE</x:v>
      </x:c>
      <x:c r="G2061" s="10" t="n">
        <x:v>0</x:v>
      </x:c>
      <x:c r="H2061" s="10" t="str">
        <x:f>IF(G2061="","",G2061/12)</x:f>
      </x:c>
      <x:c r="I2061" s="10" t="n">
        <x:v>0</x:v>
      </x:c>
      <x:c r="J2061" s="10" t="str">
        <x:f>IF(H2061="","",I2061-H2061)</x:f>
      </x:c>
      <x:c r="K2061" s="11" t="str">
        <x:f>IF(H2061&gt;0,I2061/H2061,"")</x:f>
      </x:c>
      <x:c r="L2061" s="12" t="n">
        <x:v>0</x:v>
      </x:c>
      <x:c r="M2061" s="12" t="n">
        <x:v>0</x:v>
      </x:c>
      <x:c r="N2061" s="12" t="n">
        <x:f>M2061-L2061</x:f>
        <x:v>0</x:v>
      </x:c>
      <x:c r="O2061" s="3" t="str">
        <x:v>Anexo IX</x:v>
      </x:c>
    </x:row>
    <x:row r="2062" ht="34" customHeight="1">
      <x:c r="A2062" s="3" t="str">
        <x:v>Agosto</x:v>
      </x:c>
      <x:c r="B2062" s="3" t="str">
        <x:v>STC</x:v>
      </x:c>
      <x:c r="C2062" s="3" t="str">
        <x:v>PRODUÇÃO</x:v>
      </x:c>
      <x:c r="D2062" s="3" t="str">
        <x:v>5010019004</x:v>
      </x:c>
      <x:c r="E2062" s="9" t="str">
        <x:v>INST/RET POSTE TELESCOPICO EMERG LM</x:v>
      </x:c>
      <x:c r="F2062" s="3" t="str">
        <x:v>UNIDADE</x:v>
      </x:c>
      <x:c r="G2062" s="10" t="n">
        <x:v>0</x:v>
      </x:c>
      <x:c r="H2062" s="10" t="str">
        <x:f>IF(G2062="","",G2062/12)</x:f>
      </x:c>
      <x:c r="I2062" s="10" t="n">
        <x:v>0</x:v>
      </x:c>
      <x:c r="J2062" s="10" t="str">
        <x:f>IF(H2062="","",I2062-H2062)</x:f>
      </x:c>
      <x:c r="K2062" s="11" t="str">
        <x:f>IF(H2062&gt;0,I2062/H2062,"")</x:f>
      </x:c>
      <x:c r="L2062" s="12" t="n">
        <x:v>0</x:v>
      </x:c>
      <x:c r="M2062" s="12" t="n">
        <x:v>0</x:v>
      </x:c>
      <x:c r="N2062" s="12" t="n">
        <x:f>M2062-L2062</x:f>
        <x:v>0</x:v>
      </x:c>
      <x:c r="O2062" s="3" t="str">
        <x:v>Anexo IX</x:v>
      </x:c>
    </x:row>
    <x:row r="2063" ht="34" customHeight="1">
      <x:c r="A2063" s="3" t="str">
        <x:v>Agosto</x:v>
      </x:c>
      <x:c r="B2063" s="3" t="str">
        <x:v>STC</x:v>
      </x:c>
      <x:c r="C2063" s="3" t="str">
        <x:v>PRODUÇÃO</x:v>
      </x:c>
      <x:c r="D2063" s="3" t="str">
        <x:v>5013000002</x:v>
      </x:c>
      <x:c r="E2063" s="9" t="str">
        <x:v>OPERAR/MANOB CHAVE/GRAMPO LV ATEND EMERG</x:v>
      </x:c>
      <x:c r="F2063" s="3" t="str">
        <x:v>CONJUNTO</x:v>
      </x:c>
      <x:c r="G2063" s="10" t="n">
        <x:v>0</x:v>
      </x:c>
      <x:c r="H2063" s="10" t="str">
        <x:f>IF(G2063="","",G2063/12)</x:f>
      </x:c>
      <x:c r="I2063" s="10" t="n">
        <x:v>0</x:v>
      </x:c>
      <x:c r="J2063" s="10" t="str">
        <x:f>IF(H2063="","",I2063-H2063)</x:f>
      </x:c>
      <x:c r="K2063" s="11" t="str">
        <x:f>IF(H2063&gt;0,I2063/H2063,"")</x:f>
      </x:c>
      <x:c r="L2063" s="12" t="n">
        <x:v>0</x:v>
      </x:c>
      <x:c r="M2063" s="12" t="n">
        <x:v>0</x:v>
      </x:c>
      <x:c r="N2063" s="12" t="n">
        <x:f>M2063-L2063</x:f>
        <x:v>0</x:v>
      </x:c>
      <x:c r="O2063" s="3" t="str">
        <x:v>Anexo IX</x:v>
      </x:c>
    </x:row>
    <x:row r="2064" ht="34" customHeight="1">
      <x:c r="A2064" s="3" t="str">
        <x:v>Agosto</x:v>
      </x:c>
      <x:c r="B2064" s="3" t="str">
        <x:v>STC</x:v>
      </x:c>
      <x:c r="C2064" s="3" t="str">
        <x:v>PRODUÇÃO</x:v>
      </x:c>
      <x:c r="D2064" s="3" t="str">
        <x:v>5010000006</x:v>
      </x:c>
      <x:c r="E2064" s="9" t="str">
        <x:v>REMANEJAMENTO DE RAMAL STC</x:v>
      </x:c>
      <x:c r="F2064" s="3" t="str">
        <x:v>UNIDADE</x:v>
      </x:c>
      <x:c r="G2064" s="10" t="n">
        <x:v>0</x:v>
      </x:c>
      <x:c r="H2064" s="10" t="str">
        <x:f>IF(G2064="","",G2064/12)</x:f>
      </x:c>
      <x:c r="I2064" s="10" t="n">
        <x:v>0</x:v>
      </x:c>
      <x:c r="J2064" s="10" t="str">
        <x:f>IF(H2064="","",I2064-H2064)</x:f>
      </x:c>
      <x:c r="K2064" s="11" t="str">
        <x:f>IF(H2064&gt;0,I2064/H2064,"")</x:f>
      </x:c>
      <x:c r="L2064" s="12" t="n">
        <x:v>0</x:v>
      </x:c>
      <x:c r="M2064" s="12" t="n">
        <x:v>0</x:v>
      </x:c>
      <x:c r="N2064" s="12" t="n">
        <x:f>M2064-L2064</x:f>
        <x:v>0</x:v>
      </x:c>
      <x:c r="O2064" s="3" t="str">
        <x:v>Anexo IX</x:v>
      </x:c>
    </x:row>
    <x:row r="2065" ht="34" customHeight="1">
      <x:c r="A2065" s="3" t="str">
        <x:v>Agosto</x:v>
      </x:c>
      <x:c r="B2065" s="3" t="str">
        <x:v>STC</x:v>
      </x:c>
      <x:c r="C2065" s="3" t="str">
        <x:v>PRODUÇÃO</x:v>
      </x:c>
      <x:c r="D2065" s="3" t="str">
        <x:v>5010000007</x:v>
      </x:c>
      <x:c r="E2065" s="9" t="str">
        <x:v>REMANEJAMENTO DE MEDIDOR STC</x:v>
      </x:c>
      <x:c r="F2065" s="3" t="str">
        <x:v>UNIDADE</x:v>
      </x:c>
      <x:c r="G2065" s="10" t="n">
        <x:v>0</x:v>
      </x:c>
      <x:c r="H2065" s="10" t="str">
        <x:f>IF(G2065="","",G2065/12)</x:f>
      </x:c>
      <x:c r="I2065" s="10" t="n">
        <x:v>0</x:v>
      </x:c>
      <x:c r="J2065" s="10" t="str">
        <x:f>IF(H2065="","",I2065-H2065)</x:f>
      </x:c>
      <x:c r="K2065" s="11" t="str">
        <x:f>IF(H2065&gt;0,I2065/H2065,"")</x:f>
      </x:c>
      <x:c r="L2065" s="12" t="n">
        <x:v>0</x:v>
      </x:c>
      <x:c r="M2065" s="12" t="n">
        <x:v>0</x:v>
      </x:c>
      <x:c r="N2065" s="12" t="n">
        <x:f>M2065-L2065</x:f>
        <x:v>0</x:v>
      </x:c>
      <x:c r="O2065" s="3" t="str">
        <x:v>Anexo IX</x:v>
      </x:c>
    </x:row>
    <x:row r="2066" ht="34" customHeight="1">
      <x:c r="A2066" s="3" t="str">
        <x:v>Agosto</x:v>
      </x:c>
      <x:c r="B2066" s="3" t="str">
        <x:v>STC</x:v>
      </x:c>
      <x:c r="C2066" s="3" t="str">
        <x:v>PRODUÇÃO</x:v>
      </x:c>
      <x:c r="D2066" s="3" t="str">
        <x:v>5010000008</x:v>
      </x:c>
      <x:c r="E2066" s="9" t="str">
        <x:v>REMANEJAMENTO DE RAMAL DE MICROG STC</x:v>
      </x:c>
      <x:c r="F2066" s="3" t="str">
        <x:v>UNIDADE</x:v>
      </x:c>
      <x:c r="G2066" s="10" t="n">
        <x:v>0</x:v>
      </x:c>
      <x:c r="H2066" s="10" t="str">
        <x:f>IF(G2066="","",G2066/12)</x:f>
      </x:c>
      <x:c r="I2066" s="10" t="n">
        <x:v>0</x:v>
      </x:c>
      <x:c r="J2066" s="10" t="str">
        <x:f>IF(H2066="","",I2066-H2066)</x:f>
      </x:c>
      <x:c r="K2066" s="11" t="str">
        <x:f>IF(H2066&gt;0,I2066/H2066,"")</x:f>
      </x:c>
      <x:c r="L2066" s="12" t="n">
        <x:v>0</x:v>
      </x:c>
      <x:c r="M2066" s="12" t="n">
        <x:v>0</x:v>
      </x:c>
      <x:c r="N2066" s="12" t="n">
        <x:f>M2066-L2066</x:f>
        <x:v>0</x:v>
      </x:c>
      <x:c r="O2066" s="3" t="str">
        <x:v>Anexo IX</x:v>
      </x:c>
    </x:row>
    <x:row r="2067" ht="34" customHeight="1">
      <x:c r="A2067" s="3" t="str">
        <x:v>Agosto</x:v>
      </x:c>
      <x:c r="B2067" s="3" t="str">
        <x:v>STC</x:v>
      </x:c>
      <x:c r="C2067" s="3" t="str">
        <x:v>PRODUÇÃO</x:v>
      </x:c>
      <x:c r="D2067" s="3" t="str">
        <x:v>5010000009</x:v>
      </x:c>
      <x:c r="E2067" s="9" t="str">
        <x:v>INST RAMAL DE CONEXAO LIG PROVIS STC</x:v>
      </x:c>
      <x:c r="F2067" s="3" t="str">
        <x:v>UNIDADE</x:v>
      </x:c>
      <x:c r="G2067" s="10" t="n">
        <x:v>0</x:v>
      </x:c>
      <x:c r="H2067" s="10" t="str">
        <x:f>IF(G2067="","",G2067/12)</x:f>
      </x:c>
      <x:c r="I2067" s="10" t="n">
        <x:v>0</x:v>
      </x:c>
      <x:c r="J2067" s="10" t="str">
        <x:f>IF(H2067="","",I2067-H2067)</x:f>
      </x:c>
      <x:c r="K2067" s="11" t="str">
        <x:f>IF(H2067&gt;0,I2067/H2067,"")</x:f>
      </x:c>
      <x:c r="L2067" s="12" t="n">
        <x:v>0</x:v>
      </x:c>
      <x:c r="M2067" s="12" t="n">
        <x:v>0</x:v>
      </x:c>
      <x:c r="N2067" s="12" t="n">
        <x:f>M2067-L2067</x:f>
        <x:v>0</x:v>
      </x:c>
      <x:c r="O2067" s="3" t="str">
        <x:v>Anexo IX</x:v>
      </x:c>
    </x:row>
    <x:row r="2068" ht="34" customHeight="1">
      <x:c r="A2068" s="3" t="str">
        <x:v>Agosto</x:v>
      </x:c>
      <x:c r="B2068" s="3" t="str">
        <x:v>STC</x:v>
      </x:c>
      <x:c r="C2068" s="3" t="str">
        <x:v>PRODUÇÃO</x:v>
      </x:c>
      <x:c r="D2068" s="3" t="str">
        <x:v>5010000010</x:v>
      </x:c>
      <x:c r="E2068" s="9" t="str">
        <x:v>RET RAMAL DE CONEXAO LIG PROVIS STC</x:v>
      </x:c>
      <x:c r="F2068" s="3" t="str">
        <x:v>UNIDADE</x:v>
      </x:c>
      <x:c r="G2068" s="10" t="n">
        <x:v>0</x:v>
      </x:c>
      <x:c r="H2068" s="10" t="str">
        <x:f>IF(G2068="","",G2068/12)</x:f>
      </x:c>
      <x:c r="I2068" s="10" t="n">
        <x:v>0</x:v>
      </x:c>
      <x:c r="J2068" s="10" t="str">
        <x:f>IF(H2068="","",I2068-H2068)</x:f>
      </x:c>
      <x:c r="K2068" s="11" t="str">
        <x:f>IF(H2068&gt;0,I2068/H2068,"")</x:f>
      </x:c>
      <x:c r="L2068" s="12" t="n">
        <x:v>0</x:v>
      </x:c>
      <x:c r="M2068" s="12" t="n">
        <x:v>0</x:v>
      </x:c>
      <x:c r="N2068" s="12" t="n">
        <x:f>M2068-L2068</x:f>
        <x:v>0</x:v>
      </x:c>
      <x:c r="O2068" s="3" t="str">
        <x:v>Anexo IX</x:v>
      </x:c>
    </x:row>
    <x:row r="2069" ht="34" customHeight="1">
      <x:c r="A2069" s="3" t="str">
        <x:v>Agosto</x:v>
      </x:c>
      <x:c r="B2069" s="3" t="str">
        <x:v>STC</x:v>
      </x:c>
      <x:c r="C2069" s="3" t="str">
        <x:v>PRODUÇÃO</x:v>
      </x:c>
      <x:c r="D2069" s="3" t="str">
        <x:v>5010000011</x:v>
      </x:c>
      <x:c r="E2069" s="9" t="str">
        <x:v>INST MEDIDOR ELETRONICO LIG PROV STC</x:v>
      </x:c>
      <x:c r="F2069" s="3" t="str">
        <x:v>UNIDADE</x:v>
      </x:c>
      <x:c r="G2069" s="10" t="n">
        <x:v>0</x:v>
      </x:c>
      <x:c r="H2069" s="10" t="str">
        <x:f>IF(G2069="","",G2069/12)</x:f>
      </x:c>
      <x:c r="I2069" s="10" t="n">
        <x:v>0</x:v>
      </x:c>
      <x:c r="J2069" s="10" t="str">
        <x:f>IF(H2069="","",I2069-H2069)</x:f>
      </x:c>
      <x:c r="K2069" s="11" t="str">
        <x:f>IF(H2069&gt;0,I2069/H2069,"")</x:f>
      </x:c>
      <x:c r="L2069" s="12" t="n">
        <x:v>0</x:v>
      </x:c>
      <x:c r="M2069" s="12" t="n">
        <x:v>0</x:v>
      </x:c>
      <x:c r="N2069" s="12" t="n">
        <x:f>M2069-L2069</x:f>
        <x:v>0</x:v>
      </x:c>
      <x:c r="O2069" s="3" t="str">
        <x:v>Anexo IX</x:v>
      </x:c>
    </x:row>
    <x:row r="2070" ht="34" customHeight="1">
      <x:c r="A2070" s="3" t="str">
        <x:v>Agosto</x:v>
      </x:c>
      <x:c r="B2070" s="3" t="str">
        <x:v>STC</x:v>
      </x:c>
      <x:c r="C2070" s="3" t="str">
        <x:v>PRODUÇÃO</x:v>
      </x:c>
      <x:c r="D2070" s="3" t="str">
        <x:v>5010000012</x:v>
      </x:c>
      <x:c r="E2070" s="9" t="str">
        <x:v>RET MEDIDOR ELETRONICO LIG PROV STC</x:v>
      </x:c>
      <x:c r="F2070" s="3" t="str">
        <x:v>UNIDADE</x:v>
      </x:c>
      <x:c r="G2070" s="10" t="n">
        <x:v>0</x:v>
      </x:c>
      <x:c r="H2070" s="10" t="str">
        <x:f>IF(G2070="","",G2070/12)</x:f>
      </x:c>
      <x:c r="I2070" s="10" t="n">
        <x:v>0</x:v>
      </x:c>
      <x:c r="J2070" s="10" t="str">
        <x:f>IF(H2070="","",I2070-H2070)</x:f>
      </x:c>
      <x:c r="K2070" s="11" t="str">
        <x:f>IF(H2070&gt;0,I2070/H2070,"")</x:f>
      </x:c>
      <x:c r="L2070" s="12" t="n">
        <x:v>0</x:v>
      </x:c>
      <x:c r="M2070" s="12" t="n">
        <x:v>0</x:v>
      </x:c>
      <x:c r="N2070" s="12" t="n">
        <x:f>M2070-L2070</x:f>
        <x:v>0</x:v>
      </x:c>
      <x:c r="O2070" s="3" t="str">
        <x:v>Anexo IX</x:v>
      </x:c>
    </x:row>
    <x:row r="2071" ht="34" customHeight="1">
      <x:c r="A2071" s="3" t="str">
        <x:v>Agosto</x:v>
      </x:c>
      <x:c r="B2071" s="3" t="str">
        <x:v>O&amp;M</x:v>
      </x:c>
      <x:c r="C2071" s="3" t="str">
        <x:v>DISPONIBILIDADE</x:v>
      </x:c>
      <x:c r="D2071" s="3" t="str">
        <x:v>5025300252</x:v>
      </x:c>
      <x:c r="E2071" s="9" t="str">
        <x:v>TURMA LM ATE 36,2KV 5H CAM SOBREAVISO</x:v>
      </x:c>
      <x:c r="F2071" s="3" t="str">
        <x:v>HORA</x:v>
      </x:c>
      <x:c r="G2071" s="10" t="n">
        <x:v>0</x:v>
      </x:c>
      <x:c r="H2071" s="10" t="str">
        <x:f>IF(G2071="","",G2071/12)</x:f>
      </x:c>
      <x:c r="I2071" s="10" t="n">
        <x:v>2194.647</x:v>
      </x:c>
      <x:c r="J2071" s="10" t="str">
        <x:f>IF(H2071="","",I2071-H2071)</x:f>
      </x:c>
      <x:c r="K2071" s="11" t="str">
        <x:f>IF(H2071&gt;0,I2071/H2071,"")</x:f>
      </x:c>
      <x:c r="L2071" s="12" t="n">
        <x:v>0</x:v>
      </x:c>
      <x:c r="M2071" s="12" t="n">
        <x:v>114187.48</x:v>
      </x:c>
      <x:c r="N2071" s="12" t="n">
        <x:f>M2071-L2071</x:f>
        <x:v>114187.48</x:v>
      </x:c>
      <x:c r="O2071" s="3" t="str">
        <x:v>Anexo IX · fora do K</x:v>
      </x:c>
    </x:row>
    <x:row r="2072" ht="34" customHeight="1">
      <x:c r="A2072" s="3" t="str">
        <x:v>Agosto</x:v>
      </x:c>
      <x:c r="B2072" s="3" t="str">
        <x:v>O&amp;M</x:v>
      </x:c>
      <x:c r="C2072" s="3" t="str">
        <x:v>DISPONIBILIDADE</x:v>
      </x:c>
      <x:c r="D2072" s="3" t="str">
        <x:v>5025300251</x:v>
      </x:c>
      <x:c r="E2072" s="9" t="str">
        <x:v>TURMA LM ATE 36,2KV 2H CESTO SOBREAVISO</x:v>
      </x:c>
      <x:c r="F2072" s="3" t="str">
        <x:v>HORA</x:v>
      </x:c>
      <x:c r="G2072" s="10" t="n">
        <x:v>0</x:v>
      </x:c>
      <x:c r="H2072" s="10" t="str">
        <x:f>IF(G2072="","",G2072/12)</x:f>
      </x:c>
      <x:c r="I2072" s="10" t="n">
        <x:v>22.95</x:v>
      </x:c>
      <x:c r="J2072" s="10" t="str">
        <x:f>IF(H2072="","",I2072-H2072)</x:f>
      </x:c>
      <x:c r="K2072" s="11" t="str">
        <x:f>IF(H2072&gt;0,I2072/H2072,"")</x:f>
      </x:c>
      <x:c r="L2072" s="12" t="n">
        <x:v>0</x:v>
      </x:c>
      <x:c r="M2072" s="12" t="n">
        <x:v>1194.09</x:v>
      </x:c>
      <x:c r="N2072" s="12" t="n">
        <x:f>M2072-L2072</x:f>
        <x:v>1194.09</x:v>
      </x:c>
      <x:c r="O2072" s="3" t="str">
        <x:v>Anexo IX · fora do K</x:v>
      </x:c>
    </x:row>
    <x:row r="2073" ht="34" customHeight="1">
      <x:c r="A2073" s="3" t="str">
        <x:v>Agosto</x:v>
      </x:c>
      <x:c r="B2073" s="3" t="str">
        <x:v>O&amp;M</x:v>
      </x:c>
      <x:c r="C2073" s="3" t="str">
        <x:v>DISPONIBILIDADE</x:v>
      </x:c>
      <x:c r="D2073" s="3" t="str">
        <x:v>5020000138</x:v>
      </x:c>
      <x:c r="E2073" s="9" t="str">
        <x:v>ARRASTAR POSTE/MATERIAL MANUAL LM</x:v>
      </x:c>
      <x:c r="F2073" s="3" t="str">
        <x:v>UNIDADE</x:v>
      </x:c>
      <x:c r="G2073" s="10" t="n">
        <x:v>0</x:v>
      </x:c>
      <x:c r="H2073" s="10" t="str">
        <x:f>IF(G2073="","",G2073/12)</x:f>
      </x:c>
      <x:c r="I2073" s="10" t="n">
        <x:v>0</x:v>
      </x:c>
      <x:c r="J2073" s="10" t="str">
        <x:f>IF(H2073="","",I2073-H2073)</x:f>
      </x:c>
      <x:c r="K2073" s="11" t="str">
        <x:f>IF(H2073&gt;0,I2073/H2073,"")</x:f>
      </x:c>
      <x:c r="L2073" s="12" t="n">
        <x:v>0</x:v>
      </x:c>
      <x:c r="M2073" s="12" t="n">
        <x:v>0</x:v>
      </x:c>
      <x:c r="N2073" s="12" t="n">
        <x:f>M2073-L2073</x:f>
        <x:v>0</x:v>
      </x:c>
      <x:c r="O2073" s="3" t="str">
        <x:v>Anexo IX · fora do K</x:v>
      </x:c>
    </x:row>
    <x:row r="2074" ht="34" customHeight="1">
      <x:c r="A2074" s="3" t="str">
        <x:v>Agosto</x:v>
      </x:c>
      <x:c r="B2074" s="3" t="str">
        <x:v>O&amp;M</x:v>
      </x:c>
      <x:c r="C2074" s="3" t="str">
        <x:v>DISPONIBILIDADE</x:v>
      </x:c>
      <x:c r="D2074" s="3" t="str">
        <x:v>5020000111</x:v>
      </x:c>
      <x:c r="E2074" s="9" t="str">
        <x:v>TRANSPORTE ESPECIAL MATERIAL TRATOR LM</x:v>
      </x:c>
      <x:c r="F2074" s="3" t="str">
        <x:v>HORA</x:v>
      </x:c>
      <x:c r="G2074" s="10" t="n">
        <x:v>0</x:v>
      </x:c>
      <x:c r="H2074" s="10" t="str">
        <x:f>IF(G2074="","",G2074/12)</x:f>
      </x:c>
      <x:c r="I2074" s="10" t="n">
        <x:v>0</x:v>
      </x:c>
      <x:c r="J2074" s="10" t="str">
        <x:f>IF(H2074="","",I2074-H2074)</x:f>
      </x:c>
      <x:c r="K2074" s="11" t="str">
        <x:f>IF(H2074&gt;0,I2074/H2074,"")</x:f>
      </x:c>
      <x:c r="L2074" s="12" t="n">
        <x:v>0</x:v>
      </x:c>
      <x:c r="M2074" s="12" t="n">
        <x:v>0</x:v>
      </x:c>
      <x:c r="N2074" s="12" t="n">
        <x:f>M2074-L2074</x:f>
        <x:v>0</x:v>
      </x:c>
      <x:c r="O2074" s="3" t="str">
        <x:v>Anexo IX · fora do K</x:v>
      </x:c>
    </x:row>
    <x:row r="2075" ht="34" customHeight="1">
      <x:c r="A2075" s="3" t="str">
        <x:v>Agosto</x:v>
      </x:c>
      <x:c r="B2075" s="3" t="str">
        <x:v>O&amp;M</x:v>
      </x:c>
      <x:c r="C2075" s="3" t="str">
        <x:v>DISPONIBILIDADE</x:v>
      </x:c>
      <x:c r="D2075" s="3" t="str">
        <x:v>5025000067</x:v>
      </x:c>
      <x:c r="E2075" s="9" t="str">
        <x:v>ARRASTAR MATERIAL C/ TRATOR LM</x:v>
      </x:c>
      <x:c r="F2075" s="3" t="str">
        <x:v>UNIDADE</x:v>
      </x:c>
      <x:c r="G2075" s="10" t="n">
        <x:v>0</x:v>
      </x:c>
      <x:c r="H2075" s="10" t="str">
        <x:f>IF(G2075="","",G2075/12)</x:f>
      </x:c>
      <x:c r="I2075" s="10" t="n">
        <x:v>0</x:v>
      </x:c>
      <x:c r="J2075" s="10" t="str">
        <x:f>IF(H2075="","",I2075-H2075)</x:f>
      </x:c>
      <x:c r="K2075" s="11" t="str">
        <x:f>IF(H2075&gt;0,I2075/H2075,"")</x:f>
      </x:c>
      <x:c r="L2075" s="12" t="n">
        <x:v>0</x:v>
      </x:c>
      <x:c r="M2075" s="12" t="n">
        <x:v>0</x:v>
      </x:c>
      <x:c r="N2075" s="12" t="n">
        <x:f>M2075-L2075</x:f>
        <x:v>0</x:v>
      </x:c>
      <x:c r="O2075" s="3" t="str">
        <x:v>Anexo IX · fora do K</x:v>
      </x:c>
    </x:row>
    <x:row r="2076" ht="34" customHeight="1">
      <x:c r="A2076" s="3" t="str">
        <x:v>Agosto</x:v>
      </x:c>
      <x:c r="B2076" s="3" t="str">
        <x:v>O&amp;M</x:v>
      </x:c>
      <x:c r="C2076" s="3" t="str">
        <x:v>DISPONIBILIDADE</x:v>
      </x:c>
      <x:c r="D2076" s="3" t="str">
        <x:v>5025300235</x:v>
      </x:c>
      <x:c r="E2076" s="9" t="str">
        <x:v>TURMA LM ATE 36,2KV 2H LEVE EM DISP</x:v>
      </x:c>
      <x:c r="F2076" s="3" t="str">
        <x:v>HORA</x:v>
      </x:c>
      <x:c r="G2076" s="10" t="n">
        <x:v>0</x:v>
      </x:c>
      <x:c r="H2076" s="10" t="str">
        <x:f>IF(G2076="","",G2076/12)</x:f>
      </x:c>
      <x:c r="I2076" s="10" t="n">
        <x:v>0</x:v>
      </x:c>
      <x:c r="J2076" s="10" t="str">
        <x:f>IF(H2076="","",I2076-H2076)</x:f>
      </x:c>
      <x:c r="K2076" s="11" t="str">
        <x:f>IF(H2076&gt;0,I2076/H2076,"")</x:f>
      </x:c>
      <x:c r="L2076" s="12" t="n">
        <x:v>0</x:v>
      </x:c>
      <x:c r="M2076" s="12" t="n">
        <x:v>0</x:v>
      </x:c>
      <x:c r="N2076" s="12" t="n">
        <x:f>M2076-L2076</x:f>
        <x:v>0</x:v>
      </x:c>
      <x:c r="O2076" s="3" t="str">
        <x:v>Anexo IX · fora do K</x:v>
      </x:c>
    </x:row>
    <x:row r="2077" ht="34" customHeight="1">
      <x:c r="A2077" s="3" t="str">
        <x:v>Agosto</x:v>
      </x:c>
      <x:c r="B2077" s="3" t="str">
        <x:v>O&amp;M</x:v>
      </x:c>
      <x:c r="C2077" s="3" t="str">
        <x:v>DISPONIBILIDADE</x:v>
      </x:c>
      <x:c r="D2077" s="3" t="str">
        <x:v>5025300236</x:v>
      </x:c>
      <x:c r="E2077" s="9" t="str">
        <x:v>TURMA LM ATE 36,2KV 2H CESTO EM DISP</x:v>
      </x:c>
      <x:c r="F2077" s="3" t="str">
        <x:v>HORA</x:v>
      </x:c>
      <x:c r="G2077" s="10" t="n">
        <x:v>0</x:v>
      </x:c>
      <x:c r="H2077" s="10" t="str">
        <x:f>IF(G2077="","",G2077/12)</x:f>
      </x:c>
      <x:c r="I2077" s="10" t="n">
        <x:v>0</x:v>
      </x:c>
      <x:c r="J2077" s="10" t="str">
        <x:f>IF(H2077="","",I2077-H2077)</x:f>
      </x:c>
      <x:c r="K2077" s="11" t="str">
        <x:f>IF(H2077&gt;0,I2077/H2077,"")</x:f>
      </x:c>
      <x:c r="L2077" s="12" t="n">
        <x:v>0</x:v>
      </x:c>
      <x:c r="M2077" s="12" t="n">
        <x:v>0</x:v>
      </x:c>
      <x:c r="N2077" s="12" t="n">
        <x:f>M2077-L2077</x:f>
        <x:v>0</x:v>
      </x:c>
      <x:c r="O2077" s="3" t="str">
        <x:v>Anexo IX · fora do K</x:v>
      </x:c>
    </x:row>
    <x:row r="2078" ht="34" customHeight="1">
      <x:c r="A2078" s="3" t="str">
        <x:v>Agosto</x:v>
      </x:c>
      <x:c r="B2078" s="3" t="str">
        <x:v>O&amp;M</x:v>
      </x:c>
      <x:c r="C2078" s="3" t="str">
        <x:v>DISPONIBILIDADE</x:v>
      </x:c>
      <x:c r="D2078" s="3" t="str">
        <x:v>5025300237</x:v>
      </x:c>
      <x:c r="E2078" s="9" t="str">
        <x:v>TURMA LM ATE 36,2KV 5H CAM EM DISP</x:v>
      </x:c>
      <x:c r="F2078" s="3" t="str">
        <x:v>HORA</x:v>
      </x:c>
      <x:c r="G2078" s="10" t="n">
        <x:v>0</x:v>
      </x:c>
      <x:c r="H2078" s="10" t="str">
        <x:f>IF(G2078="","",G2078/12)</x:f>
      </x:c>
      <x:c r="I2078" s="10" t="n">
        <x:v>0</x:v>
      </x:c>
      <x:c r="J2078" s="10" t="str">
        <x:f>IF(H2078="","",I2078-H2078)</x:f>
      </x:c>
      <x:c r="K2078" s="11" t="str">
        <x:f>IF(H2078&gt;0,I2078/H2078,"")</x:f>
      </x:c>
      <x:c r="L2078" s="12" t="n">
        <x:v>0</x:v>
      </x:c>
      <x:c r="M2078" s="12" t="n">
        <x:v>0</x:v>
      </x:c>
      <x:c r="N2078" s="12" t="n">
        <x:f>M2078-L2078</x:f>
        <x:v>0</x:v>
      </x:c>
      <x:c r="O2078" s="3" t="str">
        <x:v>Anexo IX · fora do K</x:v>
      </x:c>
    </x:row>
    <x:row r="2079" ht="34" customHeight="1">
      <x:c r="A2079" s="3" t="str">
        <x:v>Agosto</x:v>
      </x:c>
      <x:c r="B2079" s="3" t="str">
        <x:v>O&amp;M</x:v>
      </x:c>
      <x:c r="C2079" s="3" t="str">
        <x:v>DISPONIBILIDADE</x:v>
      </x:c>
      <x:c r="D2079" s="3" t="str">
        <x:v>5025300253</x:v>
      </x:c>
      <x:c r="E2079" s="9" t="str">
        <x:v>TURMA LM ATE 36,2KV 2H LEVE SOBREAVISO</x:v>
      </x:c>
      <x:c r="F2079" s="3" t="str">
        <x:v>HORA</x:v>
      </x:c>
      <x:c r="G2079" s="10" t="n">
        <x:v>0</x:v>
      </x:c>
      <x:c r="H2079" s="10" t="str">
        <x:f>IF(G2079="","",G2079/12)</x:f>
      </x:c>
      <x:c r="I2079" s="10" t="n">
        <x:v>0</x:v>
      </x:c>
      <x:c r="J2079" s="10" t="str">
        <x:f>IF(H2079="","",I2079-H2079)</x:f>
      </x:c>
      <x:c r="K2079" s="11" t="str">
        <x:f>IF(H2079&gt;0,I2079/H2079,"")</x:f>
      </x:c>
      <x:c r="L2079" s="12" t="n">
        <x:v>0</x:v>
      </x:c>
      <x:c r="M2079" s="12" t="n">
        <x:v>0</x:v>
      </x:c>
      <x:c r="N2079" s="12" t="n">
        <x:f>M2079-L2079</x:f>
        <x:v>0</x:v>
      </x:c>
      <x:c r="O2079" s="3" t="str">
        <x:v>Anexo IX · fora do K</x:v>
      </x:c>
    </x:row>
    <x:row r="2080" ht="34" customHeight="1">
      <x:c r="A2080" s="3" t="str">
        <x:v>Agosto</x:v>
      </x:c>
      <x:c r="B2080" s="3" t="str">
        <x:v>O&amp;M</x:v>
      </x:c>
      <x:c r="C2080" s="3" t="str">
        <x:v>DISPONIBILIDADE</x:v>
      </x:c>
      <x:c r="D2080" s="3" t="str">
        <x:v>5025300055</x:v>
      </x:c>
      <x:c r="E2080" s="9" t="str">
        <x:v>TURMA PODA LEVE 3H DISPONIBILIDADE PO LM</x:v>
      </x:c>
      <x:c r="F2080" s="3" t="str">
        <x:v>HORA</x:v>
      </x:c>
      <x:c r="G2080" s="10" t="n">
        <x:v>0</x:v>
      </x:c>
      <x:c r="H2080" s="10" t="str">
        <x:f>IF(G2080="","",G2080/12)</x:f>
      </x:c>
      <x:c r="I2080" s="10" t="n">
        <x:v>0</x:v>
      </x:c>
      <x:c r="J2080" s="10" t="str">
        <x:f>IF(H2080="","",I2080-H2080)</x:f>
      </x:c>
      <x:c r="K2080" s="11" t="str">
        <x:f>IF(H2080&gt;0,I2080/H2080,"")</x:f>
      </x:c>
      <x:c r="L2080" s="12" t="n">
        <x:v>0</x:v>
      </x:c>
      <x:c r="M2080" s="12" t="n">
        <x:v>0</x:v>
      </x:c>
      <x:c r="N2080" s="12" t="n">
        <x:f>M2080-L2080</x:f>
        <x:v>0</x:v>
      </x:c>
      <x:c r="O2080" s="3" t="str">
        <x:v>Anexo IX · fora do K</x:v>
      </x:c>
    </x:row>
    <x:row r="2081" ht="34" customHeight="1">
      <x:c r="A2081" s="3" t="str">
        <x:v>Agosto</x:v>
      </x:c>
      <x:c r="B2081" s="3" t="str">
        <x:v>O&amp;M</x:v>
      </x:c>
      <x:c r="C2081" s="3" t="str">
        <x:v>DISPONIBILIDADE</x:v>
      </x:c>
      <x:c r="D2081" s="3" t="str">
        <x:v>5035000073</x:v>
      </x:c>
      <x:c r="E2081" s="9" t="str">
        <x:v>TURMA PODA DISPONIBILIDADE PO LV</x:v>
      </x:c>
      <x:c r="F2081" s="3" t="str">
        <x:v>HORA</x:v>
      </x:c>
      <x:c r="G2081" s="10" t="n">
        <x:v>0</x:v>
      </x:c>
      <x:c r="H2081" s="10" t="str">
        <x:f>IF(G2081="","",G2081/12)</x:f>
      </x:c>
      <x:c r="I2081" s="10" t="n">
        <x:v>0</x:v>
      </x:c>
      <x:c r="J2081" s="10" t="str">
        <x:f>IF(H2081="","",I2081-H2081)</x:f>
      </x:c>
      <x:c r="K2081" s="11" t="str">
        <x:f>IF(H2081&gt;0,I2081/H2081,"")</x:f>
      </x:c>
      <x:c r="L2081" s="12" t="n">
        <x:v>0</x:v>
      </x:c>
      <x:c r="M2081" s="12" t="n">
        <x:v>0</x:v>
      </x:c>
      <x:c r="N2081" s="12" t="n">
        <x:f>M2081-L2081</x:f>
        <x:v>0</x:v>
      </x:c>
      <x:c r="O2081" s="3" t="str">
        <x:v>Anexo IX · fora do K</x:v>
      </x:c>
    </x:row>
    <x:row r="2082" ht="34" customHeight="1">
      <x:c r="A2082" s="3" t="str">
        <x:v>Agosto</x:v>
      </x:c>
      <x:c r="B2082" s="3" t="str">
        <x:v>STC</x:v>
      </x:c>
      <x:c r="C2082" s="3" t="str">
        <x:v>DISPONIBILIDADE</x:v>
      </x:c>
      <x:c r="D2082" s="3" t="str">
        <x:v>5015000020</x:v>
      </x:c>
      <x:c r="E2082" s="9" t="str">
        <x:v>ATEND EMERG CORTE/RELIGACAO SOBREAVISO</x:v>
      </x:c>
      <x:c r="F2082" s="3" t="str">
        <x:v>HORA</x:v>
      </x:c>
      <x:c r="G2082" s="10" t="n">
        <x:v>0</x:v>
      </x:c>
      <x:c r="H2082" s="10" t="str">
        <x:f>IF(G2082="","",G2082/12)</x:f>
      </x:c>
      <x:c r="I2082" s="10" t="n">
        <x:v>0</x:v>
      </x:c>
      <x:c r="J2082" s="10" t="str">
        <x:f>IF(H2082="","",I2082-H2082)</x:f>
      </x:c>
      <x:c r="K2082" s="11" t="str">
        <x:f>IF(H2082&gt;0,I2082/H2082,"")</x:f>
      </x:c>
      <x:c r="L2082" s="12" t="n">
        <x:v>0</x:v>
      </x:c>
      <x:c r="M2082" s="12" t="n">
        <x:v>0</x:v>
      </x:c>
      <x:c r="N2082" s="12" t="n">
        <x:f>M2082-L2082</x:f>
        <x:v>0</x:v>
      </x:c>
      <x:c r="O2082" s="3" t="str">
        <x:v>Anexo IX · fora do K</x:v>
      </x:c>
    </x:row>
    <x:row r="2083" ht="34" customHeight="1">
      <x:c r="A2083" s="3" t="str">
        <x:v>Agosto</x:v>
      </x:c>
      <x:c r="B2083" s="3" t="str">
        <x:v>STC</x:v>
      </x:c>
      <x:c r="C2083" s="3" t="str">
        <x:v>DISPONIBILIDADE</x:v>
      </x:c>
      <x:c r="D2083" s="3" t="str">
        <x:v>5015000026</x:v>
      </x:c>
      <x:c r="E2083" s="9" t="str">
        <x:v>HORA SOBREAVISO ATENDIMENTO EMERGENCIAL</x:v>
      </x:c>
      <x:c r="F2083" s="3" t="str">
        <x:v>HORA</x:v>
      </x:c>
      <x:c r="G2083" s="10" t="n">
        <x:v>0</x:v>
      </x:c>
      <x:c r="H2083" s="10" t="str">
        <x:f>IF(G2083="","",G2083/12)</x:f>
      </x:c>
      <x:c r="I2083" s="10" t="n">
        <x:v>0</x:v>
      </x:c>
      <x:c r="J2083" s="10" t="str">
        <x:f>IF(H2083="","",I2083-H2083)</x:f>
      </x:c>
      <x:c r="K2083" s="11" t="str">
        <x:f>IF(H2083&gt;0,I2083/H2083,"")</x:f>
      </x:c>
      <x:c r="L2083" s="12" t="n">
        <x:v>0</x:v>
      </x:c>
      <x:c r="M2083" s="12" t="n">
        <x:v>0</x:v>
      </x:c>
      <x:c r="N2083" s="12" t="n">
        <x:f>M2083-L2083</x:f>
        <x:v>0</x:v>
      </x:c>
      <x:c r="O2083" s="3" t="str">
        <x:v>Anexo IX · fora do K</x:v>
      </x:c>
    </x:row>
    <x:row r="2084" ht="34" customHeight="1">
      <x:c r="A2084" s="3" t="str">
        <x:v>Agosto</x:v>
      </x:c>
      <x:c r="B2084" s="3" t="str">
        <x:v>STC</x:v>
      </x:c>
      <x:c r="C2084" s="3" t="str">
        <x:v>DISPONIBILIDADE</x:v>
      </x:c>
      <x:c r="D2084" s="3" t="str">
        <x:v>5013300051</x:v>
      </x:c>
      <x:c r="E2084" s="9" t="str">
        <x:v>HORA EM DISPONIB ATENDIMENTO EMERGENCIAL</x:v>
      </x:c>
      <x:c r="F2084" s="3" t="str">
        <x:v>HORA</x:v>
      </x:c>
      <x:c r="G2084" s="10" t="n">
        <x:v>0</x:v>
      </x:c>
      <x:c r="H2084" s="10" t="str">
        <x:f>IF(G2084="","",G2084/12)</x:f>
      </x:c>
      <x:c r="I2084" s="10" t="n">
        <x:v>0</x:v>
      </x:c>
      <x:c r="J2084" s="10" t="str">
        <x:f>IF(H2084="","",I2084-H2084)</x:f>
      </x:c>
      <x:c r="K2084" s="11" t="str">
        <x:f>IF(H2084&gt;0,I2084/H2084,"")</x:f>
      </x:c>
      <x:c r="L2084" s="12" t="n">
        <x:v>0</x:v>
      </x:c>
      <x:c r="M2084" s="12" t="n">
        <x:v>0</x:v>
      </x:c>
      <x:c r="N2084" s="12" t="n">
        <x:f>M2084-L2084</x:f>
        <x:v>0</x:v>
      </x:c>
      <x:c r="O2084" s="3" t="str">
        <x:v>Anexo IX · fora do K</x:v>
      </x:c>
    </x:row>
    <x:row r="2085" ht="34" customHeight="1">
      <x:c r="A2085" s="3" t="str">
        <x:v>Agosto</x:v>
      </x:c>
      <x:c r="B2085" s="3" t="str">
        <x:v>O&amp;M</x:v>
      </x:c>
      <x:c r="C2085" s="3" t="str">
        <x:v>DISPONIBILIDADE</x:v>
      </x:c>
      <x:c r="D2085" s="3" t="str">
        <x:v>5025300238</x:v>
      </x:c>
      <x:c r="E2085" s="9" t="str">
        <x:v>TURMA LV ATE 36,2KV 3H CESTO SP EM DISP</x:v>
      </x:c>
      <x:c r="F2085" s="3" t="str">
        <x:v>HORA</x:v>
      </x:c>
      <x:c r="G2085" s="10" t="n">
        <x:v>0</x:v>
      </x:c>
      <x:c r="H2085" s="10" t="str">
        <x:f>IF(G2085="","",G2085/12)</x:f>
      </x:c>
      <x:c r="I2085" s="10" t="n">
        <x:v>0</x:v>
      </x:c>
      <x:c r="J2085" s="10" t="str">
        <x:f>IF(H2085="","",I2085-H2085)</x:f>
      </x:c>
      <x:c r="K2085" s="11" t="str">
        <x:f>IF(H2085&gt;0,I2085/H2085,"")</x:f>
      </x:c>
      <x:c r="L2085" s="12" t="n">
        <x:v>0</x:v>
      </x:c>
      <x:c r="M2085" s="12" t="n">
        <x:v>0</x:v>
      </x:c>
      <x:c r="N2085" s="12" t="n">
        <x:f>M2085-L2085</x:f>
        <x:v>0</x:v>
      </x:c>
      <x:c r="O2085" s="3" t="str">
        <x:v>Anexo IX · fora do K</x:v>
      </x:c>
    </x:row>
    <x:row r="2086" ht="34" customHeight="1">
      <x:c r="A2086" s="3" t="str">
        <x:v>Agosto</x:v>
      </x:c>
      <x:c r="B2086" s="3" t="str">
        <x:v>O&amp;M</x:v>
      </x:c>
      <x:c r="C2086" s="3" t="str">
        <x:v>DISPONIBILIDADE</x:v>
      </x:c>
      <x:c r="D2086" s="3" t="str">
        <x:v>5025300239</x:v>
      </x:c>
      <x:c r="E2086" s="9" t="str">
        <x:v>TURMA LV ATE 36,2KV 4H CESTO DP EM DISP</x:v>
      </x:c>
      <x:c r="F2086" s="3" t="str">
        <x:v>HORA</x:v>
      </x:c>
      <x:c r="G2086" s="10" t="n">
        <x:v>0</x:v>
      </x:c>
      <x:c r="H2086" s="10" t="str">
        <x:f>IF(G2086="","",G2086/12)</x:f>
      </x:c>
      <x:c r="I2086" s="10" t="n">
        <x:v>0</x:v>
      </x:c>
      <x:c r="J2086" s="10" t="str">
        <x:f>IF(H2086="","",I2086-H2086)</x:f>
      </x:c>
      <x:c r="K2086" s="11" t="str">
        <x:f>IF(H2086&gt;0,I2086/H2086,"")</x:f>
      </x:c>
      <x:c r="L2086" s="12" t="n">
        <x:v>0</x:v>
      </x:c>
      <x:c r="M2086" s="12" t="n">
        <x:v>0</x:v>
      </x:c>
      <x:c r="N2086" s="12" t="n">
        <x:f>M2086-L2086</x:f>
        <x:v>0</x:v>
      </x:c>
      <x:c r="O2086" s="3" t="str">
        <x:v>Anexo IX · fora do K</x:v>
      </x:c>
    </x:row>
    <x:row r="2087" ht="34" customHeight="1">
      <x:c r="A2087" s="3" t="str">
        <x:v>Agosto</x:v>
      </x:c>
      <x:c r="B2087" s="3" t="str">
        <x:v>O&amp;M</x:v>
      </x:c>
      <x:c r="C2087" s="3" t="str">
        <x:v>DISPONIBILIDADE</x:v>
      </x:c>
      <x:c r="D2087" s="3" t="str">
        <x:v>5013300007</x:v>
      </x:c>
      <x:c r="E2087" s="9" t="str">
        <x:v>TURMA LV 3H CAM SOBREAVISO</x:v>
      </x:c>
      <x:c r="F2087" s="3" t="str">
        <x:v>HORA</x:v>
      </x:c>
      <x:c r="G2087" s="10" t="n">
        <x:v>0</x:v>
      </x:c>
      <x:c r="H2087" s="10" t="str">
        <x:f>IF(G2087="","",G2087/12)</x:f>
      </x:c>
      <x:c r="I2087" s="10" t="n">
        <x:v>0</x:v>
      </x:c>
      <x:c r="J2087" s="10" t="str">
        <x:f>IF(H2087="","",I2087-H2087)</x:f>
      </x:c>
      <x:c r="K2087" s="11" t="str">
        <x:f>IF(H2087&gt;0,I2087/H2087,"")</x:f>
      </x:c>
      <x:c r="L2087" s="12" t="n">
        <x:v>0</x:v>
      </x:c>
      <x:c r="M2087" s="12" t="n">
        <x:v>0</x:v>
      </x:c>
      <x:c r="N2087" s="12" t="n">
        <x:f>M2087-L2087</x:f>
        <x:v>0</x:v>
      </x:c>
      <x:c r="O2087" s="3" t="str">
        <x:v>Anexo IX · fora do K</x:v>
      </x:c>
    </x:row>
    <x:row r="2088" ht="34" customHeight="1">
      <x:c r="A2088" s="3" t="str">
        <x:v>Agosto</x:v>
      </x:c>
      <x:c r="B2088" s="3" t="str">
        <x:v>O&amp;M</x:v>
      </x:c>
      <x:c r="C2088" s="3" t="str">
        <x:v>DISPONIBILIDADE</x:v>
      </x:c>
      <x:c r="D2088" s="3" t="str">
        <x:v>5013300005</x:v>
      </x:c>
      <x:c r="E2088" s="9" t="str">
        <x:v>TURMA LV 4H CAM SOBREAVISO</x:v>
      </x:c>
      <x:c r="F2088" s="3" t="str">
        <x:v>HORA</x:v>
      </x:c>
      <x:c r="G2088" s="10" t="n">
        <x:v>0</x:v>
      </x:c>
      <x:c r="H2088" s="10" t="str">
        <x:f>IF(G2088="","",G2088/12)</x:f>
      </x:c>
      <x:c r="I2088" s="10" t="n">
        <x:v>0</x:v>
      </x:c>
      <x:c r="J2088" s="10" t="str">
        <x:f>IF(H2088="","",I2088-H2088)</x:f>
      </x:c>
      <x:c r="K2088" s="11" t="str">
        <x:f>IF(H2088&gt;0,I2088/H2088,"")</x:f>
      </x:c>
      <x:c r="L2088" s="12" t="n">
        <x:v>0</x:v>
      </x:c>
      <x:c r="M2088" s="12" t="n">
        <x:v>0</x:v>
      </x:c>
      <x:c r="N2088" s="12" t="n">
        <x:f>M2088-L2088</x:f>
        <x:v>0</x:v>
      </x:c>
      <x:c r="O2088" s="3" t="str">
        <x:v>Anexo IX · fora do K</x:v>
      </x:c>
    </x:row>
    <x:row r="2089" ht="34" customHeight="1">
      <x:c r="A2089" s="3" t="str">
        <x:v>Agosto</x:v>
      </x:c>
      <x:c r="B2089" s="3" t="str">
        <x:v>STC</x:v>
      </x:c>
      <x:c r="C2089" s="3" t="str">
        <x:v>DISPONIBILIDADE</x:v>
      </x:c>
      <x:c r="D2089" s="3" t="str">
        <x:v>5082000209</x:v>
      </x:c>
      <x:c r="E2089" s="9" t="str">
        <x:v>HORA EM DISPONIBILIDADE COBRANCA</x:v>
      </x:c>
      <x:c r="F2089" s="3" t="str">
        <x:v>HORA</x:v>
      </x:c>
      <x:c r="G2089" s="10" t="n">
        <x:v>0</x:v>
      </x:c>
      <x:c r="H2089" s="10" t="str">
        <x:f>IF(G2089="","",G2089/12)</x:f>
      </x:c>
      <x:c r="I2089" s="10" t="n">
        <x:v>0</x:v>
      </x:c>
      <x:c r="J2089" s="10" t="str">
        <x:f>IF(H2089="","",I2089-H2089)</x:f>
      </x:c>
      <x:c r="K2089" s="11" t="str">
        <x:f>IF(H2089&gt;0,I2089/H2089,"")</x:f>
      </x:c>
      <x:c r="L2089" s="12" t="n">
        <x:v>0</x:v>
      </x:c>
      <x:c r="M2089" s="12" t="n">
        <x:v>0</x:v>
      </x:c>
      <x:c r="N2089" s="12" t="n">
        <x:f>M2089-L2089</x:f>
        <x:v>0</x:v>
      </x:c>
      <x:c r="O2089" s="3" t="str">
        <x:v>Anexo IX · fora do K</x:v>
      </x:c>
    </x:row>
    <x:row r="2090" ht="34" customHeight="1">
      <x:c r="A2090" s="3" t="str">
        <x:v>Agosto</x:v>
      </x:c>
      <x:c r="B2090" s="3" t="str">
        <x:v>STC</x:v>
      </x:c>
      <x:c r="C2090" s="3" t="str">
        <x:v>DISPONIBILIDADE</x:v>
      </x:c>
      <x:c r="D2090" s="3" t="str">
        <x:v>5082000210</x:v>
      </x:c>
      <x:c r="E2090" s="9" t="str">
        <x:v>HORA EM DISPONIBILIDADE LIGACAO NOVA</x:v>
      </x:c>
      <x:c r="F2090" s="3" t="str">
        <x:v>HORA</x:v>
      </x:c>
      <x:c r="G2090" s="10" t="n">
        <x:v>0</x:v>
      </x:c>
      <x:c r="H2090" s="10" t="str">
        <x:f>IF(G2090="","",G2090/12)</x:f>
      </x:c>
      <x:c r="I2090" s="10" t="n">
        <x:v>0</x:v>
      </x:c>
      <x:c r="J2090" s="10" t="str">
        <x:f>IF(H2090="","",I2090-H2090)</x:f>
      </x:c>
      <x:c r="K2090" s="11" t="str">
        <x:f>IF(H2090&gt;0,I2090/H2090,"")</x:f>
      </x:c>
      <x:c r="L2090" s="12" t="n">
        <x:v>0</x:v>
      </x:c>
      <x:c r="M2090" s="12" t="n">
        <x:v>0</x:v>
      </x:c>
      <x:c r="N2090" s="12" t="n">
        <x:f>M2090-L2090</x:f>
        <x:v>0</x:v>
      </x:c>
      <x:c r="O2090" s="3" t="str">
        <x:v>Anexo IX · fora do K</x:v>
      </x:c>
    </x:row>
    <x:row r="2091" ht="34" customHeight="1">
      <x:c r="A2091" s="3" t="str">
        <x:v>Agosto</x:v>
      </x:c>
      <x:c r="B2091" s="3" t="str">
        <x:v>O&amp;M</x:v>
      </x:c>
      <x:c r="C2091" s="3" t="str">
        <x:v>EQUIPAMENTOS</x:v>
      </x:c>
      <x:c r="D2091" s="3" t="str">
        <x:v>5025300054</x:v>
      </x:c>
      <x:c r="E2091" s="9" t="str">
        <x:v>TURMA MANUT EQUIPAMENTO DISP</x:v>
      </x:c>
      <x:c r="F2091" s="3" t="str">
        <x:v>HORA</x:v>
      </x:c>
      <x:c r="G2091" s="10" t="n">
        <x:v>22920</x:v>
      </x:c>
      <x:c r="H2091" s="10" t="n">
        <x:f>IF(G2091="","",G2091/12)</x:f>
        <x:v>1910</x:v>
      </x:c>
      <x:c r="I2091" s="10" t="n">
        <x:v>1787.103</x:v>
      </x:c>
      <x:c r="J2091" s="10" t="n">
        <x:f>IF(H2091="","",I2091-H2091)</x:f>
        <x:v>-122.89699999999993</x:v>
      </x:c>
      <x:c r="K2091" s="11" t="n">
        <x:f>IF(H2091&gt;0,I2091/H2091,"")</x:f>
        <x:v>0.9356560209424084</x:v>
      </x:c>
      <x:c r="L2091" s="12" t="n">
        <x:v>512071</x:v>
      </x:c>
      <x:c r="M2091" s="12" t="n">
        <x:v>479122.32</x:v>
      </x:c>
      <x:c r="N2091" s="12" t="n">
        <x:f>M2091-L2091</x:f>
        <x:v>-32948.67999999999</x:v>
      </x:c>
      <x:c r="O2091" s="3" t="str">
        <x:v>Anexo IX · fora do K</x:v>
      </x:c>
    </x:row>
    <x:row r="2092" ht="34" customHeight="1">
      <x:c r="A2092" s="3" t="str">
        <x:v>Agosto</x:v>
      </x:c>
      <x:c r="B2092" s="3" t="str">
        <x:v>O&amp;M</x:v>
      </x:c>
      <x:c r="C2092" s="3" t="str">
        <x:v>EQUIPAMENTOS</x:v>
      </x:c>
      <x:c r="D2092" s="3" t="str">
        <x:v>5025300256</x:v>
      </x:c>
      <x:c r="E2092" s="9" t="str">
        <x:v>TURMA MANUT EQUIPAMENTO SOBREAVISO</x:v>
      </x:c>
      <x:c r="F2092" s="3" t="str">
        <x:v>HORA</x:v>
      </x:c>
      <x:c r="G2092" s="10" t="n">
        <x:v>0</x:v>
      </x:c>
      <x:c r="H2092" s="10" t="str">
        <x:f>IF(G2092="","",G2092/12)</x:f>
      </x:c>
      <x:c r="I2092" s="10" t="n">
        <x:v>127.683</x:v>
      </x:c>
      <x:c r="J2092" s="10" t="str">
        <x:f>IF(H2092="","",I2092-H2092)</x:f>
      </x:c>
      <x:c r="K2092" s="11" t="str">
        <x:f>IF(H2092&gt;0,I2092/H2092,"")</x:f>
      </x:c>
      <x:c r="L2092" s="12" t="n">
        <x:v>0</x:v>
      </x:c>
      <x:c r="M2092" s="12" t="n">
        <x:v>2054.42</x:v>
      </x:c>
      <x:c r="N2092" s="12" t="n">
        <x:f>M2092-L2092</x:f>
        <x:v>2054.42</x:v>
      </x:c>
      <x:c r="O2092" s="3" t="str">
        <x:v>Anexo IX · fora do K</x:v>
      </x:c>
    </x:row>
    <x:row r="2093" ht="34" customHeight="1">
      <x:c r="A2093" s="3" t="str">
        <x:v>Agosto</x:v>
      </x:c>
      <x:c r="B2093" s="3" t="str">
        <x:v>O&amp;M</x:v>
      </x:c>
      <x:c r="C2093" s="3" t="str">
        <x:v>EQUIPAMENTOS</x:v>
      </x:c>
      <x:c r="D2093" s="3" t="str">
        <x:v>5025300272</x:v>
      </x:c>
      <x:c r="E2093" s="9" t="str">
        <x:v>TURMA MANUT EQUIPAMENTO ATEND EMERGENC</x:v>
      </x:c>
      <x:c r="F2093" s="3" t="str">
        <x:v>HORA</x:v>
      </x:c>
      <x:c r="G2093" s="10" t="n">
        <x:v>0</x:v>
      </x:c>
      <x:c r="H2093" s="10" t="str">
        <x:f>IF(G2093="","",G2093/12)</x:f>
      </x:c>
      <x:c r="I2093" s="10" t="n">
        <x:v>0</x:v>
      </x:c>
      <x:c r="J2093" s="10" t="str">
        <x:f>IF(H2093="","",I2093-H2093)</x:f>
      </x:c>
      <x:c r="K2093" s="11" t="str">
        <x:f>IF(H2093&gt;0,I2093/H2093,"")</x:f>
      </x:c>
      <x:c r="L2093" s="12" t="n">
        <x:v>0</x:v>
      </x:c>
      <x:c r="M2093" s="12" t="n">
        <x:v>0</x:v>
      </x:c>
      <x:c r="N2093" s="12" t="n">
        <x:f>M2093-L2093</x:f>
        <x:v>0</x:v>
      </x:c>
      <x:c r="O2093" s="3" t="str">
        <x:v>Anexo IX · fora do K</x:v>
      </x:c>
    </x:row>
    <x:row r="2094" ht="34" customHeight="1">
      <x:c r="A2094" s="3" t="str">
        <x:v>Agosto</x:v>
      </x:c>
      <x:c r="B2094" s="3" t="str">
        <x:v>O&amp;M</x:v>
      </x:c>
      <x:c r="C2094" s="3" t="str">
        <x:v>EQUIPAMENTOS</x:v>
      </x:c>
      <x:c r="D2094" s="3" t="str">
        <x:v>5025300275</x:v>
      </x:c>
      <x:c r="E2094" s="9" t="str">
        <x:v>TURMA MANUT EQUIPAMENT ATEND EMERG (25%)</x:v>
      </x:c>
      <x:c r="F2094" s="3" t="str">
        <x:v>HORA</x:v>
      </x:c>
      <x:c r="G2094" s="10" t="n">
        <x:v>0</x:v>
      </x:c>
      <x:c r="H2094" s="10" t="str">
        <x:f>IF(G2094="","",G2094/12)</x:f>
      </x:c>
      <x:c r="I2094" s="10" t="n">
        <x:v>0</x:v>
      </x:c>
      <x:c r="J2094" s="10" t="str">
        <x:f>IF(H2094="","",I2094-H2094)</x:f>
      </x:c>
      <x:c r="K2094" s="11" t="str">
        <x:f>IF(H2094&gt;0,I2094/H2094,"")</x:f>
      </x:c>
      <x:c r="L2094" s="12" t="n">
        <x:v>0</x:v>
      </x:c>
      <x:c r="M2094" s="12" t="n">
        <x:v>0</x:v>
      </x:c>
      <x:c r="N2094" s="12" t="n">
        <x:f>M2094-L2094</x:f>
        <x:v>0</x:v>
      </x:c>
      <x:c r="O2094" s="3" t="str">
        <x:v>Anexo IX · fora do K</x:v>
      </x:c>
    </x:row>
    <x:row r="2095" ht="34" customHeight="1">
      <x:c r="A2095" s="3" t="str">
        <x:v>Agosto</x:v>
      </x:c>
      <x:c r="B2095" s="3" t="str">
        <x:v>O&amp;M</x:v>
      </x:c>
      <x:c r="C2095" s="3" t="str">
        <x:v>EQUIPAMENTOS</x:v>
      </x:c>
      <x:c r="D2095" s="3" t="str">
        <x:v>5023000169</x:v>
      </x:c>
      <x:c r="E2095" s="9" t="str">
        <x:v>SERV MANUTENCAO CORRET EQUIPAMENTO ARD</x:v>
      </x:c>
      <x:c r="F2095" s="3" t="str">
        <x:v>UNIDADE</x:v>
      </x:c>
      <x:c r="G2095" s="10" t="n">
        <x:v>0</x:v>
      </x:c>
      <x:c r="H2095" s="10" t="str">
        <x:f>IF(G2095="","",G2095/12)</x:f>
      </x:c>
      <x:c r="I2095" s="10" t="n">
        <x:v>0</x:v>
      </x:c>
      <x:c r="J2095" s="10" t="str">
        <x:f>IF(H2095="","",I2095-H2095)</x:f>
      </x:c>
      <x:c r="K2095" s="11" t="str">
        <x:f>IF(H2095&gt;0,I2095/H2095,"")</x:f>
      </x:c>
      <x:c r="L2095" s="12" t="n">
        <x:v>0</x:v>
      </x:c>
      <x:c r="M2095" s="12" t="n">
        <x:v>0</x:v>
      </x:c>
      <x:c r="N2095" s="12" t="n">
        <x:f>M2095-L2095</x:f>
        <x:v>0</x:v>
      </x:c>
      <x:c r="O2095" s="3" t="str">
        <x:v>Anexo IX · fora do K</x:v>
      </x:c>
    </x:row>
    <x:row r="2096" ht="34" customHeight="1">
      <x:c r="A2096" s="3" t="str">
        <x:v>Agosto</x:v>
      </x:c>
      <x:c r="B2096" s="3" t="str">
        <x:v>O&amp;M</x:v>
      </x:c>
      <x:c r="C2096" s="3" t="str">
        <x:v>EQUIPAMENTOS</x:v>
      </x:c>
      <x:c r="D2096" s="3" t="str">
        <x:v>5023000170</x:v>
      </x:c>
      <x:c r="E2096" s="9" t="str">
        <x:v>SERV MANUTENCAO PREVENT EQUIPAMENTO ARD</x:v>
      </x:c>
      <x:c r="F2096" s="3" t="str">
        <x:v>UNIDADE</x:v>
      </x:c>
      <x:c r="G2096" s="10" t="n">
        <x:v>0</x:v>
      </x:c>
      <x:c r="H2096" s="10" t="str">
        <x:f>IF(G2096="","",G2096/12)</x:f>
      </x:c>
      <x:c r="I2096" s="10" t="n">
        <x:v>0</x:v>
      </x:c>
      <x:c r="J2096" s="10" t="str">
        <x:f>IF(H2096="","",I2096-H2096)</x:f>
      </x:c>
      <x:c r="K2096" s="11" t="str">
        <x:f>IF(H2096&gt;0,I2096/H2096,"")</x:f>
      </x:c>
      <x:c r="L2096" s="12" t="n">
        <x:v>0</x:v>
      </x:c>
      <x:c r="M2096" s="12" t="n">
        <x:v>0</x:v>
      </x:c>
      <x:c r="N2096" s="12" t="n">
        <x:f>M2096-L2096</x:f>
        <x:v>0</x:v>
      </x:c>
      <x:c r="O2096" s="3" t="str">
        <x:v>Anexo IX · fora do K</x:v>
      </x:c>
    </x:row>
    <x:row r="2097" ht="34" customHeight="1">
      <x:c r="A2097" s="3" t="str">
        <x:v>Agosto</x:v>
      </x:c>
      <x:c r="B2097" s="3" t="str">
        <x:v>O&amp;M</x:v>
      </x:c>
      <x:c r="C2097" s="3" t="str">
        <x:v>EQUIPAMENTOS</x:v>
      </x:c>
      <x:c r="D2097" s="3" t="str">
        <x:v>5023000180</x:v>
      </x:c>
      <x:c r="E2097" s="9" t="str">
        <x:v>SERV MANUTENCAO DIRIGIDA EQUIPAMENTO ARD</x:v>
      </x:c>
      <x:c r="F2097" s="3" t="str">
        <x:v>UNIDADE</x:v>
      </x:c>
      <x:c r="G2097" s="10" t="n">
        <x:v>0</x:v>
      </x:c>
      <x:c r="H2097" s="10" t="str">
        <x:f>IF(G2097="","",G2097/12)</x:f>
      </x:c>
      <x:c r="I2097" s="10" t="n">
        <x:v>0</x:v>
      </x:c>
      <x:c r="J2097" s="10" t="str">
        <x:f>IF(H2097="","",I2097-H2097)</x:f>
      </x:c>
      <x:c r="K2097" s="11" t="str">
        <x:f>IF(H2097&gt;0,I2097/H2097,"")</x:f>
      </x:c>
      <x:c r="L2097" s="12" t="n">
        <x:v>0</x:v>
      </x:c>
      <x:c r="M2097" s="12" t="n">
        <x:v>0</x:v>
      </x:c>
      <x:c r="N2097" s="12" t="n">
        <x:f>M2097-L2097</x:f>
        <x:v>0</x:v>
      </x:c>
      <x:c r="O2097" s="3" t="str">
        <x:v>Anexo IX · fora do K</x:v>
      </x:c>
    </x:row>
    <x:row r="2098" ht="34" customHeight="1">
      <x:c r="A2098" s="3" t="str">
        <x:v>Agosto</x:v>
      </x:c>
      <x:c r="B2098" s="3" t="str">
        <x:v>O&amp;M</x:v>
      </x:c>
      <x:c r="C2098" s="3" t="str">
        <x:v>EQUIPAMENTOS</x:v>
      </x:c>
      <x:c r="D2098" s="3" t="str">
        <x:v>5023000171</x:v>
      </x:c>
      <x:c r="E2098" s="9" t="str">
        <x:v>SERV RESET EQUIPAMENTO ARD</x:v>
      </x:c>
      <x:c r="F2098" s="3" t="str">
        <x:v>UNIDADE</x:v>
      </x:c>
      <x:c r="G2098" s="10" t="n">
        <x:v>0</x:v>
      </x:c>
      <x:c r="H2098" s="10" t="str">
        <x:f>IF(G2098="","",G2098/12)</x:f>
      </x:c>
      <x:c r="I2098" s="10" t="n">
        <x:v>0</x:v>
      </x:c>
      <x:c r="J2098" s="10" t="str">
        <x:f>IF(H2098="","",I2098-H2098)</x:f>
      </x:c>
      <x:c r="K2098" s="11" t="str">
        <x:f>IF(H2098&gt;0,I2098/H2098,"")</x:f>
      </x:c>
      <x:c r="L2098" s="12" t="n">
        <x:v>0</x:v>
      </x:c>
      <x:c r="M2098" s="12" t="n">
        <x:v>0</x:v>
      </x:c>
      <x:c r="N2098" s="12" t="n">
        <x:f>M2098-L2098</x:f>
        <x:v>0</x:v>
      </x:c>
      <x:c r="O2098" s="3" t="str">
        <x:v>Anexo IX · fora do K</x:v>
      </x:c>
    </x:row>
    <x:row r="2099" ht="34" customHeight="1">
      <x:c r="A2099" s="3" t="str">
        <x:v>Agosto</x:v>
      </x:c>
      <x:c r="B2099" s="3" t="str">
        <x:v>O&amp;M</x:v>
      </x:c>
      <x:c r="C2099" s="3" t="str">
        <x:v>EQUIPAMENTOS</x:v>
      </x:c>
      <x:c r="D2099" s="3" t="str">
        <x:v>5023000172</x:v>
      </x:c>
      <x:c r="E2099" s="9" t="str">
        <x:v>SERV COMISSIONAMENTO EQUIPAMENTO ARD</x:v>
      </x:c>
      <x:c r="F2099" s="3" t="str">
        <x:v>UNIDADE</x:v>
      </x:c>
      <x:c r="G2099" s="10" t="n">
        <x:v>0</x:v>
      </x:c>
      <x:c r="H2099" s="10" t="str">
        <x:f>IF(G2099="","",G2099/12)</x:f>
      </x:c>
      <x:c r="I2099" s="10" t="n">
        <x:v>0</x:v>
      </x:c>
      <x:c r="J2099" s="10" t="str">
        <x:f>IF(H2099="","",I2099-H2099)</x:f>
      </x:c>
      <x:c r="K2099" s="11" t="str">
        <x:f>IF(H2099&gt;0,I2099/H2099,"")</x:f>
      </x:c>
      <x:c r="L2099" s="12" t="n">
        <x:v>0</x:v>
      </x:c>
      <x:c r="M2099" s="12" t="n">
        <x:v>0</x:v>
      </x:c>
      <x:c r="N2099" s="12" t="n">
        <x:f>M2099-L2099</x:f>
        <x:v>0</x:v>
      </x:c>
      <x:c r="O2099" s="3" t="str">
        <x:v>Anexo IX · fora do K</x:v>
      </x:c>
    </x:row>
    <x:row r="2100" ht="34" customHeight="1">
      <x:c r="A2100" s="3" t="str">
        <x:v>Agosto</x:v>
      </x:c>
      <x:c r="B2100" s="3" t="str">
        <x:v>O&amp;M</x:v>
      </x:c>
      <x:c r="C2100" s="3" t="str">
        <x:v>EQUIPAMENTOS</x:v>
      </x:c>
      <x:c r="D2100" s="3" t="str">
        <x:v>5023000173</x:v>
      </x:c>
      <x:c r="E2100" s="9" t="str">
        <x:v>SERV ATENDIMENTO IMPROD EQUIPAMENTO ARD</x:v>
      </x:c>
      <x:c r="F2100" s="3" t="str">
        <x:v>UNIDADE</x:v>
      </x:c>
      <x:c r="G2100" s="10" t="n">
        <x:v>0</x:v>
      </x:c>
      <x:c r="H2100" s="10" t="str">
        <x:f>IF(G2100="","",G2100/12)</x:f>
      </x:c>
      <x:c r="I2100" s="10" t="n">
        <x:v>0</x:v>
      </x:c>
      <x:c r="J2100" s="10" t="str">
        <x:f>IF(H2100="","",I2100-H2100)</x:f>
      </x:c>
      <x:c r="K2100" s="11" t="str">
        <x:f>IF(H2100&gt;0,I2100/H2100,"")</x:f>
      </x:c>
      <x:c r="L2100" s="12" t="n">
        <x:v>0</x:v>
      </x:c>
      <x:c r="M2100" s="12" t="n">
        <x:v>0</x:v>
      </x:c>
      <x:c r="N2100" s="12" t="n">
        <x:f>M2100-L2100</x:f>
        <x:v>0</x:v>
      </x:c>
      <x:c r="O2100" s="3" t="str">
        <x:v>Anexo IX · fora do K</x:v>
      </x:c>
    </x:row>
    <x:row r="2101" ht="34" customHeight="1">
      <x:c r="A2101" s="3" t="str">
        <x:v>Agosto</x:v>
      </x:c>
      <x:c r="B2101" s="3" t="str">
        <x:v>O&amp;M</x:v>
      </x:c>
      <x:c r="C2101" s="3" t="str">
        <x:v>EQUIPAMENTOS</x:v>
      </x:c>
      <x:c r="D2101" s="3" t="str">
        <x:v>5023000174</x:v>
      </x:c>
      <x:c r="E2101" s="9" t="str">
        <x:v>INST SIST ALIMENT EQUIPAMENTOS ARD</x:v>
      </x:c>
      <x:c r="F2101" s="3" t="str">
        <x:v>UNIDADE</x:v>
      </x:c>
      <x:c r="G2101" s="10" t="n">
        <x:v>0</x:v>
      </x:c>
      <x:c r="H2101" s="10" t="str">
        <x:f>IF(G2101="","",G2101/12)</x:f>
      </x:c>
      <x:c r="I2101" s="10" t="n">
        <x:v>0</x:v>
      </x:c>
      <x:c r="J2101" s="10" t="str">
        <x:f>IF(H2101="","",I2101-H2101)</x:f>
      </x:c>
      <x:c r="K2101" s="11" t="str">
        <x:f>IF(H2101&gt;0,I2101/H2101,"")</x:f>
      </x:c>
      <x:c r="L2101" s="12" t="n">
        <x:v>0</x:v>
      </x:c>
      <x:c r="M2101" s="12" t="n">
        <x:v>0</x:v>
      </x:c>
      <x:c r="N2101" s="12" t="n">
        <x:f>M2101-L2101</x:f>
        <x:v>0</x:v>
      </x:c>
      <x:c r="O2101" s="3" t="str">
        <x:v>Anexo IX · fora do K</x:v>
      </x:c>
    </x:row>
    <x:row r="2102" ht="34" customHeight="1">
      <x:c r="A2102" s="3" t="str">
        <x:v>Agosto</x:v>
      </x:c>
      <x:c r="B2102" s="3" t="str">
        <x:v>O&amp;M</x:v>
      </x:c>
      <x:c r="C2102" s="3" t="str">
        <x:v>EQUIPAMENTOS</x:v>
      </x:c>
      <x:c r="D2102" s="3" t="str">
        <x:v>5023000175</x:v>
      </x:c>
      <x:c r="E2102" s="9" t="str">
        <x:v>RET SIST ALIMENT EQUIPAMENTOS ARD</x:v>
      </x:c>
      <x:c r="F2102" s="3" t="str">
        <x:v>UNIDADE</x:v>
      </x:c>
      <x:c r="G2102" s="10" t="n">
        <x:v>0</x:v>
      </x:c>
      <x:c r="H2102" s="10" t="str">
        <x:f>IF(G2102="","",G2102/12)</x:f>
      </x:c>
      <x:c r="I2102" s="10" t="n">
        <x:v>0</x:v>
      </x:c>
      <x:c r="J2102" s="10" t="str">
        <x:f>IF(H2102="","",I2102-H2102)</x:f>
      </x:c>
      <x:c r="K2102" s="11" t="str">
        <x:f>IF(H2102&gt;0,I2102/H2102,"")</x:f>
      </x:c>
      <x:c r="L2102" s="12" t="n">
        <x:v>0</x:v>
      </x:c>
      <x:c r="M2102" s="12" t="n">
        <x:v>0</x:v>
      </x:c>
      <x:c r="N2102" s="12" t="n">
        <x:f>M2102-L2102</x:f>
        <x:v>0</x:v>
      </x:c>
      <x:c r="O2102" s="3" t="str">
        <x:v>Anexo IX · fora do K</x:v>
      </x:c>
    </x:row>
    <x:row r="2103" ht="34" customHeight="1">
      <x:c r="A2103" s="3" t="str">
        <x:v>Agosto</x:v>
      </x:c>
      <x:c r="B2103" s="3" t="str">
        <x:v>O&amp;M</x:v>
      </x:c>
      <x:c r="C2103" s="3" t="str">
        <x:v>EQUIPAMENTOS</x:v>
      </x:c>
      <x:c r="D2103" s="3" t="str">
        <x:v>5023000176</x:v>
      </x:c>
      <x:c r="E2103" s="9" t="str">
        <x:v>INST COMUNICACAO EQUIPAMENTOS ARD</x:v>
      </x:c>
      <x:c r="F2103" s="3" t="str">
        <x:v>UNIDADE</x:v>
      </x:c>
      <x:c r="G2103" s="10" t="n">
        <x:v>0</x:v>
      </x:c>
      <x:c r="H2103" s="10" t="str">
        <x:f>IF(G2103="","",G2103/12)</x:f>
      </x:c>
      <x:c r="I2103" s="10" t="n">
        <x:v>0</x:v>
      </x:c>
      <x:c r="J2103" s="10" t="str">
        <x:f>IF(H2103="","",I2103-H2103)</x:f>
      </x:c>
      <x:c r="K2103" s="11" t="str">
        <x:f>IF(H2103&gt;0,I2103/H2103,"")</x:f>
      </x:c>
      <x:c r="L2103" s="12" t="n">
        <x:v>0</x:v>
      </x:c>
      <x:c r="M2103" s="12" t="n">
        <x:v>0</x:v>
      </x:c>
      <x:c r="N2103" s="12" t="n">
        <x:f>M2103-L2103</x:f>
        <x:v>0</x:v>
      </x:c>
      <x:c r="O2103" s="3" t="str">
        <x:v>Anexo IX · fora do K</x:v>
      </x:c>
    </x:row>
    <x:row r="2104" ht="34" customHeight="1">
      <x:c r="A2104" s="3" t="str">
        <x:v>Agosto</x:v>
      </x:c>
      <x:c r="B2104" s="3" t="str">
        <x:v>O&amp;M</x:v>
      </x:c>
      <x:c r="C2104" s="3" t="str">
        <x:v>EQUIPAMENTOS</x:v>
      </x:c>
      <x:c r="D2104" s="3" t="str">
        <x:v>5023000177</x:v>
      </x:c>
      <x:c r="E2104" s="9" t="str">
        <x:v>RET COMUNICACAO EQUIPAMENTOS ARD</x:v>
      </x:c>
      <x:c r="F2104" s="3" t="str">
        <x:v>UNIDADE</x:v>
      </x:c>
      <x:c r="G2104" s="10" t="n">
        <x:v>0</x:v>
      </x:c>
      <x:c r="H2104" s="10" t="str">
        <x:f>IF(G2104="","",G2104/12)</x:f>
      </x:c>
      <x:c r="I2104" s="10" t="n">
        <x:v>0</x:v>
      </x:c>
      <x:c r="J2104" s="10" t="str">
        <x:f>IF(H2104="","",I2104-H2104)</x:f>
      </x:c>
      <x:c r="K2104" s="11" t="str">
        <x:f>IF(H2104&gt;0,I2104/H2104,"")</x:f>
      </x:c>
      <x:c r="L2104" s="12" t="n">
        <x:v>0</x:v>
      </x:c>
      <x:c r="M2104" s="12" t="n">
        <x:v>0</x:v>
      </x:c>
      <x:c r="N2104" s="12" t="n">
        <x:f>M2104-L2104</x:f>
        <x:v>0</x:v>
      </x:c>
      <x:c r="O2104" s="3" t="str">
        <x:v>Anexo IX · fora do K</x:v>
      </x:c>
    </x:row>
    <x:row r="2105" ht="34" customHeight="1">
      <x:c r="A2105" s="3" t="str">
        <x:v>Agosto</x:v>
      </x:c>
      <x:c r="B2105" s="3" t="str">
        <x:v>O&amp;M</x:v>
      </x:c>
      <x:c r="C2105" s="3" t="str">
        <x:v>EQUIPAMENTOS</x:v>
      </x:c>
      <x:c r="D2105" s="3" t="str">
        <x:v>5023000178</x:v>
      </x:c>
      <x:c r="E2105" s="9" t="str">
        <x:v>INST BANCO DE BATERIAS EQUIPAMENTOS ARD</x:v>
      </x:c>
      <x:c r="F2105" s="3" t="str">
        <x:v>UNIDADE</x:v>
      </x:c>
      <x:c r="G2105" s="10" t="n">
        <x:v>0</x:v>
      </x:c>
      <x:c r="H2105" s="10" t="str">
        <x:f>IF(G2105="","",G2105/12)</x:f>
      </x:c>
      <x:c r="I2105" s="10" t="n">
        <x:v>0</x:v>
      </x:c>
      <x:c r="J2105" s="10" t="str">
        <x:f>IF(H2105="","",I2105-H2105)</x:f>
      </x:c>
      <x:c r="K2105" s="11" t="str">
        <x:f>IF(H2105&gt;0,I2105/H2105,"")</x:f>
      </x:c>
      <x:c r="L2105" s="12" t="n">
        <x:v>0</x:v>
      </x:c>
      <x:c r="M2105" s="12" t="n">
        <x:v>0</x:v>
      </x:c>
      <x:c r="N2105" s="12" t="n">
        <x:f>M2105-L2105</x:f>
        <x:v>0</x:v>
      </x:c>
      <x:c r="O2105" s="3" t="str">
        <x:v>Anexo IX · fora do K</x:v>
      </x:c>
    </x:row>
    <x:row r="2106" ht="34" customHeight="1">
      <x:c r="A2106" s="3" t="str">
        <x:v>Agosto</x:v>
      </x:c>
      <x:c r="B2106" s="3" t="str">
        <x:v>O&amp;M</x:v>
      </x:c>
      <x:c r="C2106" s="3" t="str">
        <x:v>EQUIPAMENTOS</x:v>
      </x:c>
      <x:c r="D2106" s="3" t="str">
        <x:v>5023000179</x:v>
      </x:c>
      <x:c r="E2106" s="9" t="str">
        <x:v>RET BANCO DE BATERIAS EQUIPAMENTOS ARD</x:v>
      </x:c>
      <x:c r="F2106" s="3" t="str">
        <x:v>UNIDADE</x:v>
      </x:c>
      <x:c r="G2106" s="10" t="n">
        <x:v>0</x:v>
      </x:c>
      <x:c r="H2106" s="10" t="str">
        <x:f>IF(G2106="","",G2106/12)</x:f>
      </x:c>
      <x:c r="I2106" s="10" t="n">
        <x:v>0</x:v>
      </x:c>
      <x:c r="J2106" s="10" t="str">
        <x:f>IF(H2106="","",I2106-H2106)</x:f>
      </x:c>
      <x:c r="K2106" s="11" t="str">
        <x:f>IF(H2106&gt;0,I2106/H2106,"")</x:f>
      </x:c>
      <x:c r="L2106" s="12" t="n">
        <x:v>0</x:v>
      </x:c>
      <x:c r="M2106" s="12" t="n">
        <x:v>0</x:v>
      </x:c>
      <x:c r="N2106" s="12" t="n">
        <x:f>M2106-L2106</x:f>
        <x:v>0</x:v>
      </x:c>
      <x:c r="O2106" s="3" t="str">
        <x:v>Anexo IX · fora do K</x:v>
      </x:c>
    </x:row>
    <x:row r="2107" ht="34" customHeight="1">
      <x:c r="A2107" s="3" t="str">
        <x:v>Agosto</x:v>
      </x:c>
      <x:c r="B2107" s="3" t="str">
        <x:v>O&amp;M</x:v>
      </x:c>
      <x:c r="C2107" s="3" t="str">
        <x:v>EQUIPAMENTOS</x:v>
      </x:c>
      <x:c r="D2107" s="3" t="str">
        <x:v>5023000181</x:v>
      </x:c>
      <x:c r="E2107" s="9" t="str">
        <x:v>INST BATERIA EM EQUIPAMENTOS ARD</x:v>
      </x:c>
      <x:c r="F2107" s="3" t="str">
        <x:v>UNIDADE</x:v>
      </x:c>
      <x:c r="G2107" s="10" t="n">
        <x:v>0</x:v>
      </x:c>
      <x:c r="H2107" s="10" t="str">
        <x:f>IF(G2107="","",G2107/12)</x:f>
      </x:c>
      <x:c r="I2107" s="10" t="n">
        <x:v>0</x:v>
      </x:c>
      <x:c r="J2107" s="10" t="str">
        <x:f>IF(H2107="","",I2107-H2107)</x:f>
      </x:c>
      <x:c r="K2107" s="11" t="str">
        <x:f>IF(H2107&gt;0,I2107/H2107,"")</x:f>
      </x:c>
      <x:c r="L2107" s="12" t="n">
        <x:v>0</x:v>
      </x:c>
      <x:c r="M2107" s="12" t="n">
        <x:v>0</x:v>
      </x:c>
      <x:c r="N2107" s="12" t="n">
        <x:f>M2107-L2107</x:f>
        <x:v>0</x:v>
      </x:c>
      <x:c r="O2107" s="3" t="str">
        <x:v>Anexo IX · fora do K</x:v>
      </x:c>
    </x:row>
    <x:row r="2108" ht="34" customHeight="1">
      <x:c r="A2108" s="3" t="str">
        <x:v>Agosto</x:v>
      </x:c>
      <x:c r="B2108" s="3" t="str">
        <x:v>O&amp;M</x:v>
      </x:c>
      <x:c r="C2108" s="3" t="str">
        <x:v>EQUIPAMENTOS</x:v>
      </x:c>
      <x:c r="D2108" s="3" t="str">
        <x:v>5023000182</x:v>
      </x:c>
      <x:c r="E2108" s="9" t="str">
        <x:v>RET BATERIA EM EQUIPAMENTOS ARD</x:v>
      </x:c>
      <x:c r="F2108" s="3" t="str">
        <x:v>UNIDADE</x:v>
      </x:c>
      <x:c r="G2108" s="10" t="n">
        <x:v>0</x:v>
      </x:c>
      <x:c r="H2108" s="10" t="str">
        <x:f>IF(G2108="","",G2108/12)</x:f>
      </x:c>
      <x:c r="I2108" s="10" t="n">
        <x:v>0</x:v>
      </x:c>
      <x:c r="J2108" s="10" t="str">
        <x:f>IF(H2108="","",I2108-H2108)</x:f>
      </x:c>
      <x:c r="K2108" s="11" t="str">
        <x:f>IF(H2108&gt;0,I2108/H2108,"")</x:f>
      </x:c>
      <x:c r="L2108" s="12" t="n">
        <x:v>0</x:v>
      </x:c>
      <x:c r="M2108" s="12" t="n">
        <x:v>0</x:v>
      </x:c>
      <x:c r="N2108" s="12" t="n">
        <x:f>M2108-L2108</x:f>
        <x:v>0</x:v>
      </x:c>
      <x:c r="O2108" s="3" t="str">
        <x:v>Anexo IX · fora do K</x:v>
      </x:c>
    </x:row>
    <x:row r="2109" ht="34" customHeight="1">
      <x:c r="A2109" s="3" t="str">
        <x:v>Agosto</x:v>
      </x:c>
      <x:c r="B2109" s="3" t="str">
        <x:v>STC</x:v>
      </x:c>
      <x:c r="C2109" s="3" t="str">
        <x:v>HORAS EXTRAS STC</x:v>
      </x:c>
      <x:c r="D2109" s="3" t="str">
        <x:v>5013300050</x:v>
      </x:c>
      <x:c r="E2109" s="9" t="str">
        <x:v>HORA TRABALHADA EM ATENDIM EMERGENCIAL</x:v>
      </x:c>
      <x:c r="F2109" s="3" t="str">
        <x:v>HORA</x:v>
      </x:c>
      <x:c r="G2109" s="10" t="n">
        <x:v>0</x:v>
      </x:c>
      <x:c r="H2109" s="10" t="str">
        <x:f>IF(G2109="","",G2109/12)</x:f>
      </x:c>
      <x:c r="I2109" s="10" t="n">
        <x:v>0</x:v>
      </x:c>
      <x:c r="J2109" s="10" t="str">
        <x:f>IF(H2109="","",I2109-H2109)</x:f>
      </x:c>
      <x:c r="K2109" s="11" t="str">
        <x:f>IF(H2109&gt;0,I2109/H2109,"")</x:f>
      </x:c>
      <x:c r="L2109" s="12" t="n">
        <x:v>0</x:v>
      </x:c>
      <x:c r="M2109" s="12" t="n">
        <x:v>0</x:v>
      </x:c>
      <x:c r="N2109" s="12" t="n">
        <x:f>M2109-L2109</x:f>
        <x:v>0</x:v>
      </x:c>
      <x:c r="O2109" s="3" t="str">
        <x:v>Anexo IX · fora do K</x:v>
      </x:c>
    </x:row>
    <x:row r="2110" ht="34" customHeight="1">
      <x:c r="A2110" s="3" t="str">
        <x:v>Agosto</x:v>
      </x:c>
      <x:c r="B2110" s="3" t="str">
        <x:v>PERDAS</x:v>
      </x:c>
      <x:c r="C2110" s="3" t="str">
        <x:v>PERDAS</x:v>
      </x:c>
      <x:c r="D2110" s="3" t="str">
        <x:v>5082000247</x:v>
      </x:c>
      <x:c r="E2110" s="9" t="str">
        <x:v>INST MEDIDOR ELETRONICO NORM STC</x:v>
      </x:c>
      <x:c r="F2110" s="3" t="str">
        <x:v>UNIDADE</x:v>
      </x:c>
      <x:c r="G2110" s="10" t="n">
        <x:v>0</x:v>
      </x:c>
      <x:c r="H2110" s="10" t="str">
        <x:f>IF(G2110="","",G2110/12)</x:f>
      </x:c>
      <x:c r="I2110" s="10" t="n">
        <x:v>5580</x:v>
      </x:c>
      <x:c r="J2110" s="10" t="str">
        <x:f>IF(H2110="","",I2110-H2110)</x:f>
      </x:c>
      <x:c r="K2110" s="11" t="str">
        <x:f>IF(H2110&gt;0,I2110/H2110,"")</x:f>
      </x:c>
      <x:c r="L2110" s="12" t="n">
        <x:v>0</x:v>
      </x:c>
      <x:c r="M2110" s="12" t="n">
        <x:v>1139603.4</x:v>
      </x:c>
      <x:c r="N2110" s="12" t="n">
        <x:f>M2110-L2110</x:f>
        <x:v>1139603.4</x:v>
      </x:c>
      <x:c r="O2110" s="3" t="str">
        <x:v>Anexo IX · fora do K</x:v>
      </x:c>
    </x:row>
    <x:row r="2111" ht="34" customHeight="1">
      <x:c r="A2111" s="3" t="str">
        <x:v>Agosto</x:v>
      </x:c>
      <x:c r="B2111" s="3" t="str">
        <x:v>PERDAS</x:v>
      </x:c>
      <x:c r="C2111" s="3" t="str">
        <x:v>PERDAS</x:v>
      </x:c>
      <x:c r="D2111" s="3" t="str">
        <x:v>5083000011</x:v>
      </x:c>
      <x:c r="E2111" s="9" t="str">
        <x:v>SERV NORMALIZACAO ESTRUTURACAO EQ LEVE</x:v>
      </x:c>
      <x:c r="F2111" s="3" t="str">
        <x:v>HORA</x:v>
      </x:c>
      <x:c r="G2111" s="10" t="n">
        <x:v>279624</x:v>
      </x:c>
      <x:c r="H2111" s="10" t="n">
        <x:f>IF(G2111="","",G2111/12)</x:f>
        <x:v>23302</x:v>
      </x:c>
      <x:c r="I2111" s="10" t="n">
        <x:v>5651.099</x:v>
      </x:c>
      <x:c r="J2111" s="10" t="n">
        <x:f>IF(H2111="","",I2111-H2111)</x:f>
        <x:v>-17650.900999999998</x:v>
      </x:c>
      <x:c r="K2111" s="11" t="n">
        <x:f>IF(H2111&gt;0,I2111/H2111,"")</x:f>
        <x:v>0.2425156209767402</x:v>
      </x:c>
      <x:c r="L2111" s="12" t="n">
        <x:v>4532472.02</x:v>
      </x:c>
      <x:c r="M2111" s="12" t="n">
        <x:v>1099195.26</x:v>
      </x:c>
      <x:c r="N2111" s="12" t="n">
        <x:f>M2111-L2111</x:f>
        <x:v>-3433276.76</x:v>
      </x:c>
      <x:c r="O2111" s="3" t="str">
        <x:v>Anexo IX · fora do K</x:v>
      </x:c>
    </x:row>
    <x:row r="2112" ht="34" customHeight="1">
      <x:c r="A2112" s="3" t="str">
        <x:v>Agosto</x:v>
      </x:c>
      <x:c r="B2112" s="3" t="str">
        <x:v>PERDAS</x:v>
      </x:c>
      <x:c r="C2112" s="3" t="str">
        <x:v>PERDAS</x:v>
      </x:c>
      <x:c r="D2112" s="3" t="str">
        <x:v>5082000250</x:v>
      </x:c>
      <x:c r="E2112" s="9" t="str">
        <x:v>INST RAMAL CONEX CONC/MULT NORM STC</x:v>
      </x:c>
      <x:c r="F2112" s="3" t="str">
        <x:v>UNIDADE</x:v>
      </x:c>
      <x:c r="G2112" s="10" t="n">
        <x:v>0</x:v>
      </x:c>
      <x:c r="H2112" s="10" t="str">
        <x:f>IF(G2112="","",G2112/12)</x:f>
      </x:c>
      <x:c r="I2112" s="10" t="n">
        <x:v>1708</x:v>
      </x:c>
      <x:c r="J2112" s="10" t="str">
        <x:f>IF(H2112="","",I2112-H2112)</x:f>
      </x:c>
      <x:c r="K2112" s="11" t="str">
        <x:f>IF(H2112&gt;0,I2112/H2112,"")</x:f>
      </x:c>
      <x:c r="L2112" s="12" t="n">
        <x:v>0</x:v>
      </x:c>
      <x:c r="M2112" s="12" t="n">
        <x:v>348824.84</x:v>
      </x:c>
      <x:c r="N2112" s="12" t="n">
        <x:f>M2112-L2112</x:f>
        <x:v>348824.84</x:v>
      </x:c>
      <x:c r="O2112" s="3" t="str">
        <x:v>Anexo IX · fora do K</x:v>
      </x:c>
    </x:row>
    <x:row r="2113" ht="34" customHeight="1">
      <x:c r="A2113" s="3" t="str">
        <x:v>Agosto</x:v>
      </x:c>
      <x:c r="B2113" s="3" t="str">
        <x:v>PERDAS</x:v>
      </x:c>
      <x:c r="C2113" s="3" t="str">
        <x:v>PERDAS</x:v>
      </x:c>
      <x:c r="D2113" s="3" t="str">
        <x:v>5082000251</x:v>
      </x:c>
      <x:c r="E2113" s="9" t="str">
        <x:v>RET MEDIDOR ELETRONICO NORM STC</x:v>
      </x:c>
      <x:c r="F2113" s="3" t="str">
        <x:v>UNIDADE</x:v>
      </x:c>
      <x:c r="G2113" s="10" t="n">
        <x:v>0</x:v>
      </x:c>
      <x:c r="H2113" s="10" t="str">
        <x:f>IF(G2113="","",G2113/12)</x:f>
      </x:c>
      <x:c r="I2113" s="10" t="n">
        <x:v>5011</x:v>
      </x:c>
      <x:c r="J2113" s="10" t="str">
        <x:f>IF(H2113="","",I2113-H2113)</x:f>
      </x:c>
      <x:c r="K2113" s="11" t="str">
        <x:f>IF(H2113&gt;0,I2113/H2113,"")</x:f>
      </x:c>
      <x:c r="L2113" s="12" t="n">
        <x:v>0</x:v>
      </x:c>
      <x:c r="M2113" s="12" t="n">
        <x:v>308677.6</x:v>
      </x:c>
      <x:c r="N2113" s="12" t="n">
        <x:f>M2113-L2113</x:f>
        <x:v>308677.6</x:v>
      </x:c>
      <x:c r="O2113" s="3" t="str">
        <x:v>Anexo IX · fora do K</x:v>
      </x:c>
    </x:row>
    <x:row r="2114" ht="34" customHeight="1">
      <x:c r="A2114" s="3" t="str">
        <x:v>Agosto</x:v>
      </x:c>
      <x:c r="B2114" s="3" t="str">
        <x:v>PERDAS</x:v>
      </x:c>
      <x:c r="C2114" s="3" t="str">
        <x:v>PERDAS</x:v>
      </x:c>
      <x:c r="D2114" s="3" t="str">
        <x:v>5082000249</x:v>
      </x:c>
      <x:c r="E2114" s="9" t="str">
        <x:v>RET RAMAL CONEX CONC/MULT NORM STC</x:v>
      </x:c>
      <x:c r="F2114" s="3" t="str">
        <x:v>UNIDADE</x:v>
      </x:c>
      <x:c r="G2114" s="10" t="n">
        <x:v>0</x:v>
      </x:c>
      <x:c r="H2114" s="10" t="str">
        <x:f>IF(G2114="","",G2114/12)</x:f>
      </x:c>
      <x:c r="I2114" s="10" t="n">
        <x:v>1144</x:v>
      </x:c>
      <x:c r="J2114" s="10" t="str">
        <x:f>IF(H2114="","",I2114-H2114)</x:f>
      </x:c>
      <x:c r="K2114" s="11" t="str">
        <x:f>IF(H2114&gt;0,I2114/H2114,"")</x:f>
      </x:c>
      <x:c r="L2114" s="12" t="n">
        <x:v>0</x:v>
      </x:c>
      <x:c r="M2114" s="12" t="n">
        <x:v>70470.4</x:v>
      </x:c>
      <x:c r="N2114" s="12" t="n">
        <x:f>M2114-L2114</x:f>
        <x:v>70470.4</x:v>
      </x:c>
      <x:c r="O2114" s="3" t="str">
        <x:v>Anexo IX · fora do K</x:v>
      </x:c>
    </x:row>
    <x:row r="2115" ht="34" customHeight="1">
      <x:c r="A2115" s="3" t="str">
        <x:v>Agosto</x:v>
      </x:c>
      <x:c r="B2115" s="3" t="str">
        <x:v>PERDAS</x:v>
      </x:c>
      <x:c r="C2115" s="3" t="str">
        <x:v>PERDAS</x:v>
      </x:c>
      <x:c r="D2115" s="3" t="str">
        <x:v>5082000216</x:v>
      </x:c>
      <x:c r="E2115" s="9" t="str">
        <x:v>INST MED FISCAL TOTALIZ TD C/ LEV MF STC</x:v>
      </x:c>
      <x:c r="F2115" s="3" t="str">
        <x:v>CONJUNTO</x:v>
      </x:c>
      <x:c r="G2115" s="10" t="n">
        <x:v>0</x:v>
      </x:c>
      <x:c r="H2115" s="10" t="str">
        <x:f>IF(G2115="","",G2115/12)</x:f>
      </x:c>
      <x:c r="I2115" s="10" t="n">
        <x:v>24</x:v>
      </x:c>
      <x:c r="J2115" s="10" t="str">
        <x:f>IF(H2115="","",I2115-H2115)</x:f>
      </x:c>
      <x:c r="K2115" s="11" t="str">
        <x:f>IF(H2115&gt;0,I2115/H2115,"")</x:f>
      </x:c>
      <x:c r="L2115" s="12" t="n">
        <x:v>0</x:v>
      </x:c>
      <x:c r="M2115" s="12" t="n">
        <x:v>35104.8</x:v>
      </x:c>
      <x:c r="N2115" s="12" t="n">
        <x:f>M2115-L2115</x:f>
        <x:v>35104.8</x:v>
      </x:c>
      <x:c r="O2115" s="3" t="str">
        <x:v>Anexo IX · fora do K</x:v>
      </x:c>
    </x:row>
    <x:row r="2116" ht="34" customHeight="1">
      <x:c r="A2116" s="3" t="str">
        <x:v>Agosto</x:v>
      </x:c>
      <x:c r="B2116" s="3" t="str">
        <x:v>PERDAS</x:v>
      </x:c>
      <x:c r="C2116" s="3" t="str">
        <x:v>PERDAS</x:v>
      </x:c>
      <x:c r="D2116" s="3" t="str">
        <x:v>5015021018</x:v>
      </x:c>
      <x:c r="E2116" s="9" t="str">
        <x:v>INST MEDIDOR CONCENTR C/ TLI SUST SMC</x:v>
      </x:c>
      <x:c r="F2116" s="3" t="str">
        <x:v>UNIDADE</x:v>
      </x:c>
      <x:c r="G2116" s="10" t="n">
        <x:v>0</x:v>
      </x:c>
      <x:c r="H2116" s="10" t="str">
        <x:f>IF(G2116="","",G2116/12)</x:f>
      </x:c>
      <x:c r="I2116" s="10" t="n">
        <x:v>35</x:v>
      </x:c>
      <x:c r="J2116" s="10" t="str">
        <x:f>IF(H2116="","",I2116-H2116)</x:f>
      </x:c>
      <x:c r="K2116" s="11" t="str">
        <x:f>IF(H2116&gt;0,I2116/H2116,"")</x:f>
      </x:c>
      <x:c r="L2116" s="12" t="n">
        <x:v>0</x:v>
      </x:c>
      <x:c r="M2116" s="12" t="n">
        <x:v>9758.7</x:v>
      </x:c>
      <x:c r="N2116" s="12" t="n">
        <x:f>M2116-L2116</x:f>
        <x:v>9758.7</x:v>
      </x:c>
      <x:c r="O2116" s="3" t="str">
        <x:v>Anexo IX · fora do K</x:v>
      </x:c>
    </x:row>
    <x:row r="2117" ht="34" customHeight="1">
      <x:c r="A2117" s="3" t="str">
        <x:v>Agosto</x:v>
      </x:c>
      <x:c r="B2117" s="3" t="str">
        <x:v>PERDAS</x:v>
      </x:c>
      <x:c r="C2117" s="3" t="str">
        <x:v>PERDAS</x:v>
      </x:c>
      <x:c r="D2117" s="3" t="str">
        <x:v>5080400007</x:v>
      </x:c>
      <x:c r="E2117" s="9" t="str">
        <x:v>SERV FISCALIZACAO INSPECAO EQ MF STC</x:v>
      </x:c>
      <x:c r="F2117" s="3" t="str">
        <x:v>HORA</x:v>
      </x:c>
      <x:c r="G2117" s="10" t="n">
        <x:v>0</x:v>
      </x:c>
      <x:c r="H2117" s="10" t="str">
        <x:f>IF(G2117="","",G2117/12)</x:f>
      </x:c>
      <x:c r="I2117" s="10" t="n">
        <x:v>28</x:v>
      </x:c>
      <x:c r="J2117" s="10" t="str">
        <x:f>IF(H2117="","",I2117-H2117)</x:f>
      </x:c>
      <x:c r="K2117" s="11" t="str">
        <x:f>IF(H2117&gt;0,I2117/H2117,"")</x:f>
      </x:c>
      <x:c r="L2117" s="12" t="n">
        <x:v>0</x:v>
      </x:c>
      <x:c r="M2117" s="12" t="n">
        <x:v>5446.28</x:v>
      </x:c>
      <x:c r="N2117" s="12" t="n">
        <x:f>M2117-L2117</x:f>
        <x:v>5446.28</x:v>
      </x:c>
      <x:c r="O2117" s="3" t="str">
        <x:v>Anexo IX · fora do K</x:v>
      </x:c>
    </x:row>
    <x:row r="2118" ht="34" customHeight="1">
      <x:c r="A2118" s="3" t="str">
        <x:v>Agosto</x:v>
      </x:c>
      <x:c r="B2118" s="3" t="str">
        <x:v>PERDAS</x:v>
      </x:c>
      <x:c r="C2118" s="3" t="str">
        <x:v>PERDAS</x:v>
      </x:c>
      <x:c r="D2118" s="3" t="str">
        <x:v>5082000277</x:v>
      </x:c>
      <x:c r="E2118" s="9" t="str">
        <x:v>INST RAM CONC/PLEX C VEIC SUST SMC</x:v>
      </x:c>
      <x:c r="F2118" s="3" t="str">
        <x:v>UNIDADE</x:v>
      </x:c>
      <x:c r="G2118" s="10" t="n">
        <x:v>0</x:v>
      </x:c>
      <x:c r="H2118" s="10" t="str">
        <x:f>IF(G2118="","",G2118/12)</x:f>
      </x:c>
      <x:c r="I2118" s="10" t="n">
        <x:v>35</x:v>
      </x:c>
      <x:c r="J2118" s="10" t="str">
        <x:f>IF(H2118="","",I2118-H2118)</x:f>
      </x:c>
      <x:c r="K2118" s="11" t="str">
        <x:f>IF(H2118&gt;0,I2118/H2118,"")</x:f>
      </x:c>
      <x:c r="L2118" s="12" t="n">
        <x:v>0</x:v>
      </x:c>
      <x:c r="M2118" s="12" t="n">
        <x:v>3996.3</x:v>
      </x:c>
      <x:c r="N2118" s="12" t="n">
        <x:f>M2118-L2118</x:f>
        <x:v>3996.3</x:v>
      </x:c>
      <x:c r="O2118" s="3" t="str">
        <x:v>Anexo IX · fora do K</x:v>
      </x:c>
    </x:row>
    <x:row r="2119" ht="34" customHeight="1">
      <x:c r="A2119" s="3" t="str">
        <x:v>Agosto</x:v>
      </x:c>
      <x:c r="B2119" s="3" t="str">
        <x:v>PERDAS</x:v>
      </x:c>
      <x:c r="C2119" s="3" t="str">
        <x:v>PERDAS</x:v>
      </x:c>
      <x:c r="D2119" s="3" t="str">
        <x:v>5082000217</x:v>
      </x:c>
      <x:c r="E2119" s="9" t="str">
        <x:v>RET MED FISCAL CONVENC TD S/ LEV MF STC</x:v>
      </x:c>
      <x:c r="F2119" s="3" t="str">
        <x:v>UNIDADE</x:v>
      </x:c>
      <x:c r="G2119" s="10" t="n">
        <x:v>0</x:v>
      </x:c>
      <x:c r="H2119" s="10" t="str">
        <x:f>IF(G2119="","",G2119/12)</x:f>
      </x:c>
      <x:c r="I2119" s="10" t="n">
        <x:v>24</x:v>
      </x:c>
      <x:c r="J2119" s="10" t="str">
        <x:f>IF(H2119="","",I2119-H2119)</x:f>
      </x:c>
      <x:c r="K2119" s="11" t="str">
        <x:f>IF(H2119&gt;0,I2119/H2119,"")</x:f>
      </x:c>
      <x:c r="L2119" s="12" t="n">
        <x:v>0</x:v>
      </x:c>
      <x:c r="M2119" s="12" t="n">
        <x:v>3221.04</x:v>
      </x:c>
      <x:c r="N2119" s="12" t="n">
        <x:f>M2119-L2119</x:f>
        <x:v>3221.04</x:v>
      </x:c>
      <x:c r="O2119" s="3" t="str">
        <x:v>Anexo IX · fora do K</x:v>
      </x:c>
    </x:row>
    <x:row r="2120" ht="34" customHeight="1">
      <x:c r="A2120" s="3" t="str">
        <x:v>Agosto</x:v>
      </x:c>
      <x:c r="B2120" s="3" t="str">
        <x:v>PERDAS</x:v>
      </x:c>
      <x:c r="C2120" s="3" t="str">
        <x:v>PERDAS</x:v>
      </x:c>
      <x:c r="D2120" s="3" t="str">
        <x:v>5082000278</x:v>
      </x:c>
      <x:c r="E2120" s="9" t="str">
        <x:v>RET RAM CONC/PLEX C VEIC SUST SMC</x:v>
      </x:c>
      <x:c r="F2120" s="3" t="str">
        <x:v>UNIDADE</x:v>
      </x:c>
      <x:c r="G2120" s="10" t="n">
        <x:v>0</x:v>
      </x:c>
      <x:c r="H2120" s="10" t="str">
        <x:f>IF(G2120="","",G2120/12)</x:f>
      </x:c>
      <x:c r="I2120" s="10" t="n">
        <x:v>35</x:v>
      </x:c>
      <x:c r="J2120" s="10" t="str">
        <x:f>IF(H2120="","",I2120-H2120)</x:f>
      </x:c>
      <x:c r="K2120" s="11" t="str">
        <x:f>IF(H2120&gt;0,I2120/H2120,"")</x:f>
      </x:c>
      <x:c r="L2120" s="12" t="n">
        <x:v>0</x:v>
      </x:c>
      <x:c r="M2120" s="12" t="n">
        <x:v>3160.15</x:v>
      </x:c>
      <x:c r="N2120" s="12" t="n">
        <x:f>M2120-L2120</x:f>
        <x:v>3160.15</x:v>
      </x:c>
      <x:c r="O2120" s="3" t="str">
        <x:v>Anexo IX · fora do K</x:v>
      </x:c>
    </x:row>
    <x:row r="2121" ht="34" customHeight="1">
      <x:c r="A2121" s="3" t="str">
        <x:v>Agosto</x:v>
      </x:c>
      <x:c r="B2121" s="3" t="str">
        <x:v>PERDAS</x:v>
      </x:c>
      <x:c r="C2121" s="3" t="str">
        <x:v>PERDAS</x:v>
      </x:c>
      <x:c r="D2121" s="3" t="str">
        <x:v>5015021017</x:v>
      </x:c>
      <x:c r="E2121" s="9" t="str">
        <x:v>RET MEDIDOR CONCENTR C/ TLI SUST SMC</x:v>
      </x:c>
      <x:c r="F2121" s="3" t="str">
        <x:v>UNIDADE</x:v>
      </x:c>
      <x:c r="G2121" s="10" t="n">
        <x:v>0</x:v>
      </x:c>
      <x:c r="H2121" s="10" t="str">
        <x:f>IF(G2121="","",G2121/12)</x:f>
      </x:c>
      <x:c r="I2121" s="10" t="n">
        <x:v>35</x:v>
      </x:c>
      <x:c r="J2121" s="10" t="str">
        <x:f>IF(H2121="","",I2121-H2121)</x:f>
      </x:c>
      <x:c r="K2121" s="11" t="str">
        <x:f>IF(H2121&gt;0,I2121/H2121,"")</x:f>
      </x:c>
      <x:c r="L2121" s="12" t="n">
        <x:v>0</x:v>
      </x:c>
      <x:c r="M2121" s="12" t="n">
        <x:v>2943.5</x:v>
      </x:c>
      <x:c r="N2121" s="12" t="n">
        <x:f>M2121-L2121</x:f>
        <x:v>2943.5</x:v>
      </x:c>
      <x:c r="O2121" s="3" t="str">
        <x:v>Anexo IX · fora do K</x:v>
      </x:c>
    </x:row>
    <x:row r="2122" ht="34" customHeight="1">
      <x:c r="A2122" s="3" t="str">
        <x:v>Agosto</x:v>
      </x:c>
      <x:c r="B2122" s="3" t="str">
        <x:v>PERDAS</x:v>
      </x:c>
      <x:c r="C2122" s="3" t="str">
        <x:v>PERDAS</x:v>
      </x:c>
      <x:c r="D2122" s="3" t="str">
        <x:v>5082000279</x:v>
      </x:c>
      <x:c r="E2122" s="9" t="str">
        <x:v>INST TERMINAL LEITURA TLI SUST SMC</x:v>
      </x:c>
      <x:c r="F2122" s="3" t="str">
        <x:v>UNIDADE</x:v>
      </x:c>
      <x:c r="G2122" s="10" t="n">
        <x:v>0</x:v>
      </x:c>
      <x:c r="H2122" s="10" t="str">
        <x:f>IF(G2122="","",G2122/12)</x:f>
      </x:c>
      <x:c r="I2122" s="10" t="n">
        <x:v>35</x:v>
      </x:c>
      <x:c r="J2122" s="10" t="str">
        <x:f>IF(H2122="","",I2122-H2122)</x:f>
      </x:c>
      <x:c r="K2122" s="11" t="str">
        <x:f>IF(H2122&gt;0,I2122/H2122,"")</x:f>
      </x:c>
      <x:c r="L2122" s="12" t="n">
        <x:v>0</x:v>
      </x:c>
      <x:c r="M2122" s="12" t="n">
        <x:v>2416.4</x:v>
      </x:c>
      <x:c r="N2122" s="12" t="n">
        <x:f>M2122-L2122</x:f>
        <x:v>2416.4</x:v>
      </x:c>
      <x:c r="O2122" s="3" t="str">
        <x:v>Anexo IX · fora do K</x:v>
      </x:c>
    </x:row>
    <x:row r="2123" ht="34" customHeight="1">
      <x:c r="A2123" s="3" t="str">
        <x:v>Agosto</x:v>
      </x:c>
      <x:c r="B2123" s="3" t="str">
        <x:v>PERDAS</x:v>
      </x:c>
      <x:c r="C2123" s="3" t="str">
        <x:v>PERDAS</x:v>
      </x:c>
      <x:c r="D2123" s="3" t="str">
        <x:v>5082000280</x:v>
      </x:c>
      <x:c r="E2123" s="9" t="str">
        <x:v>RET TERMINAL LEITURA TLI SUST SMC</x:v>
      </x:c>
      <x:c r="F2123" s="3" t="str">
        <x:v>UNIDADE</x:v>
      </x:c>
      <x:c r="G2123" s="10" t="n">
        <x:v>0</x:v>
      </x:c>
      <x:c r="H2123" s="10" t="str">
        <x:f>IF(G2123="","",G2123/12)</x:f>
      </x:c>
      <x:c r="I2123" s="10" t="n">
        <x:v>35</x:v>
      </x:c>
      <x:c r="J2123" s="10" t="str">
        <x:f>IF(H2123="","",I2123-H2123)</x:f>
      </x:c>
      <x:c r="K2123" s="11" t="str">
        <x:f>IF(H2123&gt;0,I2123/H2123,"")</x:f>
      </x:c>
      <x:c r="L2123" s="12" t="n">
        <x:v>0</x:v>
      </x:c>
      <x:c r="M2123" s="12" t="n">
        <x:v>1394.05</x:v>
      </x:c>
      <x:c r="N2123" s="12" t="n">
        <x:f>M2123-L2123</x:f>
        <x:v>1394.05</x:v>
      </x:c>
      <x:c r="O2123" s="3" t="str">
        <x:v>Anexo IX · fora do K</x:v>
      </x:c>
    </x:row>
    <x:row r="2124" ht="34" customHeight="1">
      <x:c r="A2124" s="3" t="str">
        <x:v>Agosto</x:v>
      </x:c>
      <x:c r="B2124" s="3" t="str">
        <x:v>PERDAS</x:v>
      </x:c>
      <x:c r="C2124" s="3" t="str">
        <x:v>PERDAS</x:v>
      </x:c>
      <x:c r="D2124" s="3" t="str">
        <x:v>5080400008</x:v>
      </x:c>
      <x:c r="E2124" s="9" t="str">
        <x:v>SERV FISCALIZACAO EQ SUSTENTACAO SMC</x:v>
      </x:c>
      <x:c r="F2124" s="3" t="str">
        <x:v>HORA</x:v>
      </x:c>
      <x:c r="G2124" s="10" t="n">
        <x:v>11460</x:v>
      </x:c>
      <x:c r="H2124" s="10" t="n">
        <x:f>IF(G2124="","",G2124/12)</x:f>
        <x:v>955</x:v>
      </x:c>
      <x:c r="I2124" s="10" t="n">
        <x:v>0</x:v>
      </x:c>
      <x:c r="J2124" s="10" t="n">
        <x:f>IF(H2124="","",I2124-H2124)</x:f>
        <x:v>-955</x:v>
      </x:c>
      <x:c r="K2124" s="11" t="n">
        <x:f>IF(H2124&gt;0,I2124/H2124,"")</x:f>
        <x:v>0</x:v>
      </x:c>
      <x:c r="L2124" s="12" t="n">
        <x:v>253590.7</x:v>
      </x:c>
      <x:c r="M2124" s="12" t="n">
        <x:v>0</x:v>
      </x:c>
      <x:c r="N2124" s="12" t="n">
        <x:f>M2124-L2124</x:f>
        <x:v>-253590.7</x:v>
      </x:c>
      <x:c r="O2124" s="3" t="str">
        <x:v>Anexo IX · fora do K</x:v>
      </x:c>
    </x:row>
    <x:row r="2125" ht="34" customHeight="1">
      <x:c r="A2125" s="3" t="str">
        <x:v>Agosto</x:v>
      </x:c>
      <x:c r="B2125" s="3" t="str">
        <x:v>PERDAS</x:v>
      </x:c>
      <x:c r="C2125" s="3" t="str">
        <x:v>PERDAS</x:v>
      </x:c>
      <x:c r="D2125" s="3" t="str">
        <x:v>5083000150</x:v>
      </x:c>
      <x:c r="E2125" s="9" t="str">
        <x:v>INST CONCENTR-CS PRI/SEC INDIV SMC LM</x:v>
      </x:c>
      <x:c r="F2125" s="3" t="str">
        <x:v>UNIDADE</x:v>
      </x:c>
      <x:c r="G2125" s="10" t="n">
        <x:v>0</x:v>
      </x:c>
      <x:c r="H2125" s="10" t="str">
        <x:f>IF(G2125="","",G2125/12)</x:f>
      </x:c>
      <x:c r="I2125" s="10" t="n">
        <x:v>0</x:v>
      </x:c>
      <x:c r="J2125" s="10" t="str">
        <x:f>IF(H2125="","",I2125-H2125)</x:f>
      </x:c>
      <x:c r="K2125" s="11" t="str">
        <x:f>IF(H2125&gt;0,I2125/H2125,"")</x:f>
      </x:c>
      <x:c r="L2125" s="12" t="n">
        <x:v>0</x:v>
      </x:c>
      <x:c r="M2125" s="12" t="n">
        <x:v>0</x:v>
      </x:c>
      <x:c r="N2125" s="12" t="n">
        <x:f>M2125-L2125</x:f>
        <x:v>0</x:v>
      </x:c>
      <x:c r="O2125" s="3" t="str">
        <x:v>Anexo IX · fora do K</x:v>
      </x:c>
    </x:row>
    <x:row r="2126" ht="34" customHeight="1">
      <x:c r="A2126" s="3" t="str">
        <x:v>Agosto</x:v>
      </x:c>
      <x:c r="B2126" s="3" t="str">
        <x:v>PERDAS</x:v>
      </x:c>
      <x:c r="C2126" s="3" t="str">
        <x:v>PERDAS</x:v>
      </x:c>
      <x:c r="D2126" s="3" t="str">
        <x:v>5083000151</x:v>
      </x:c>
      <x:c r="E2126" s="9" t="str">
        <x:v>RET CONCENTR-CS PRI/SEC INDIV SMC LM</x:v>
      </x:c>
      <x:c r="F2126" s="3" t="str">
        <x:v>UNIDADE</x:v>
      </x:c>
      <x:c r="G2126" s="10" t="n">
        <x:v>0</x:v>
      </x:c>
      <x:c r="H2126" s="10" t="str">
        <x:f>IF(G2126="","",G2126/12)</x:f>
      </x:c>
      <x:c r="I2126" s="10" t="n">
        <x:v>0</x:v>
      </x:c>
      <x:c r="J2126" s="10" t="str">
        <x:f>IF(H2126="","",I2126-H2126)</x:f>
      </x:c>
      <x:c r="K2126" s="11" t="str">
        <x:f>IF(H2126&gt;0,I2126/H2126,"")</x:f>
      </x:c>
      <x:c r="L2126" s="12" t="n">
        <x:v>0</x:v>
      </x:c>
      <x:c r="M2126" s="12" t="n">
        <x:v>0</x:v>
      </x:c>
      <x:c r="N2126" s="12" t="n">
        <x:f>M2126-L2126</x:f>
        <x:v>0</x:v>
      </x:c>
      <x:c r="O2126" s="3" t="str">
        <x:v>Anexo IX · fora do K</x:v>
      </x:c>
    </x:row>
    <x:row r="2127" ht="34" customHeight="1">
      <x:c r="A2127" s="3" t="str">
        <x:v>Agosto</x:v>
      </x:c>
      <x:c r="B2127" s="3" t="str">
        <x:v>PERDAS</x:v>
      </x:c>
      <x:c r="C2127" s="3" t="str">
        <x:v>PERDAS</x:v>
      </x:c>
      <x:c r="D2127" s="3" t="str">
        <x:v>5025300390</x:v>
      </x:c>
      <x:c r="E2127" s="9" t="str">
        <x:v>INST BLINDAGEM NA BT NOVO SUST SMC</x:v>
      </x:c>
      <x:c r="F2127" s="3" t="str">
        <x:v>UNIDADE</x:v>
      </x:c>
      <x:c r="G2127" s="10" t="n">
        <x:v>0</x:v>
      </x:c>
      <x:c r="H2127" s="10" t="str">
        <x:f>IF(G2127="","",G2127/12)</x:f>
      </x:c>
      <x:c r="I2127" s="10" t="n">
        <x:v>0</x:v>
      </x:c>
      <x:c r="J2127" s="10" t="str">
        <x:f>IF(H2127="","",I2127-H2127)</x:f>
      </x:c>
      <x:c r="K2127" s="11" t="str">
        <x:f>IF(H2127&gt;0,I2127/H2127,"")</x:f>
      </x:c>
      <x:c r="L2127" s="12" t="n">
        <x:v>0</x:v>
      </x:c>
      <x:c r="M2127" s="12" t="n">
        <x:v>0</x:v>
      </x:c>
      <x:c r="N2127" s="12" t="n">
        <x:f>M2127-L2127</x:f>
        <x:v>0</x:v>
      </x:c>
      <x:c r="O2127" s="3" t="str">
        <x:v>Anexo IX · fora do K</x:v>
      </x:c>
    </x:row>
    <x:row r="2128" ht="34" customHeight="1">
      <x:c r="A2128" s="3" t="str">
        <x:v>Agosto</x:v>
      </x:c>
      <x:c r="B2128" s="3" t="str">
        <x:v>PERDAS</x:v>
      </x:c>
      <x:c r="C2128" s="3" t="str">
        <x:v>PERDAS</x:v>
      </x:c>
      <x:c r="D2128" s="3" t="str">
        <x:v>5025300391</x:v>
      </x:c>
      <x:c r="E2128" s="9" t="str">
        <x:v>RET BLINDAGEM NA BT NOVO SUST SMC</x:v>
      </x:c>
      <x:c r="F2128" s="3" t="str">
        <x:v>UNIDADE</x:v>
      </x:c>
      <x:c r="G2128" s="10" t="n">
        <x:v>0</x:v>
      </x:c>
      <x:c r="H2128" s="10" t="str">
        <x:f>IF(G2128="","",G2128/12)</x:f>
      </x:c>
      <x:c r="I2128" s="10" t="n">
        <x:v>0</x:v>
      </x:c>
      <x:c r="J2128" s="10" t="str">
        <x:f>IF(H2128="","",I2128-H2128)</x:f>
      </x:c>
      <x:c r="K2128" s="11" t="str">
        <x:f>IF(H2128&gt;0,I2128/H2128,"")</x:f>
      </x:c>
      <x:c r="L2128" s="12" t="n">
        <x:v>0</x:v>
      </x:c>
      <x:c r="M2128" s="12" t="n">
        <x:v>0</x:v>
      </x:c>
      <x:c r="N2128" s="12" t="n">
        <x:f>M2128-L2128</x:f>
        <x:v>0</x:v>
      </x:c>
      <x:c r="O2128" s="3" t="str">
        <x:v>Anexo IX · fora do K</x:v>
      </x:c>
    </x:row>
    <x:row r="2129" ht="34" customHeight="1">
      <x:c r="A2129" s="3" t="str">
        <x:v>Agosto</x:v>
      </x:c>
      <x:c r="B2129" s="3" t="str">
        <x:v>PERDAS</x:v>
      </x:c>
      <x:c r="C2129" s="3" t="str">
        <x:v>PERDAS</x:v>
      </x:c>
      <x:c r="D2129" s="3" t="str">
        <x:v>5022200056</x:v>
      </x:c>
      <x:c r="E2129" s="9" t="str">
        <x:v>INST ATERRAMENT CONCENTR 1HASTE SUST SMC</x:v>
      </x:c>
      <x:c r="F2129" s="3" t="str">
        <x:v>UNIDADE</x:v>
      </x:c>
      <x:c r="G2129" s="10" t="n">
        <x:v>0</x:v>
      </x:c>
      <x:c r="H2129" s="10" t="str">
        <x:f>IF(G2129="","",G2129/12)</x:f>
      </x:c>
      <x:c r="I2129" s="10" t="n">
        <x:v>0</x:v>
      </x:c>
      <x:c r="J2129" s="10" t="str">
        <x:f>IF(H2129="","",I2129-H2129)</x:f>
      </x:c>
      <x:c r="K2129" s="11" t="str">
        <x:f>IF(H2129&gt;0,I2129/H2129,"")</x:f>
      </x:c>
      <x:c r="L2129" s="12" t="n">
        <x:v>0</x:v>
      </x:c>
      <x:c r="M2129" s="12" t="n">
        <x:v>0</x:v>
      </x:c>
      <x:c r="N2129" s="12" t="n">
        <x:f>M2129-L2129</x:f>
        <x:v>0</x:v>
      </x:c>
      <x:c r="O2129" s="3" t="str">
        <x:v>Anexo IX · fora do K</x:v>
      </x:c>
    </x:row>
    <x:row r="2130" ht="34" customHeight="1">
      <x:c r="A2130" s="3" t="str">
        <x:v>Agosto</x:v>
      </x:c>
      <x:c r="B2130" s="3" t="str">
        <x:v>PERDAS</x:v>
      </x:c>
      <x:c r="C2130" s="3" t="str">
        <x:v>PERDAS</x:v>
      </x:c>
      <x:c r="D2130" s="3" t="str">
        <x:v>5082000281</x:v>
      </x:c>
      <x:c r="E2130" s="9" t="str">
        <x:v>INST MEDIDOR ELETRONICO SUST SMC</x:v>
      </x:c>
      <x:c r="F2130" s="3" t="str">
        <x:v>UNIDADE</x:v>
      </x:c>
      <x:c r="G2130" s="10" t="n">
        <x:v>0</x:v>
      </x:c>
      <x:c r="H2130" s="10" t="str">
        <x:f>IF(G2130="","",G2130/12)</x:f>
      </x:c>
      <x:c r="I2130" s="10" t="n">
        <x:v>0</x:v>
      </x:c>
      <x:c r="J2130" s="10" t="str">
        <x:f>IF(H2130="","",I2130-H2130)</x:f>
      </x:c>
      <x:c r="K2130" s="11" t="str">
        <x:f>IF(H2130&gt;0,I2130/H2130,"")</x:f>
      </x:c>
      <x:c r="L2130" s="12" t="n">
        <x:v>0</x:v>
      </x:c>
      <x:c r="M2130" s="12" t="n">
        <x:v>0</x:v>
      </x:c>
      <x:c r="N2130" s="12" t="n">
        <x:f>M2130-L2130</x:f>
        <x:v>0</x:v>
      </x:c>
      <x:c r="O2130" s="3" t="str">
        <x:v>Anexo IX · fora do K</x:v>
      </x:c>
    </x:row>
    <x:row r="2131" ht="34" customHeight="1">
      <x:c r="A2131" s="3" t="str">
        <x:v>Agosto</x:v>
      </x:c>
      <x:c r="B2131" s="3" t="str">
        <x:v>PERDAS</x:v>
      </x:c>
      <x:c r="C2131" s="3" t="str">
        <x:v>PERDAS</x:v>
      </x:c>
      <x:c r="D2131" s="3" t="str">
        <x:v>5082000282</x:v>
      </x:c>
      <x:c r="E2131" s="9" t="str">
        <x:v>RET MEDIDOR ELETRONICO SUST SMC</x:v>
      </x:c>
      <x:c r="F2131" s="3" t="str">
        <x:v>UNIDADE</x:v>
      </x:c>
      <x:c r="G2131" s="10" t="n">
        <x:v>0</x:v>
      </x:c>
      <x:c r="H2131" s="10" t="str">
        <x:f>IF(G2131="","",G2131/12)</x:f>
      </x:c>
      <x:c r="I2131" s="10" t="n">
        <x:v>0</x:v>
      </x:c>
      <x:c r="J2131" s="10" t="str">
        <x:f>IF(H2131="","",I2131-H2131)</x:f>
      </x:c>
      <x:c r="K2131" s="11" t="str">
        <x:f>IF(H2131&gt;0,I2131/H2131,"")</x:f>
      </x:c>
      <x:c r="L2131" s="12" t="n">
        <x:v>0</x:v>
      </x:c>
      <x:c r="M2131" s="12" t="n">
        <x:v>0</x:v>
      </x:c>
      <x:c r="N2131" s="12" t="n">
        <x:f>M2131-L2131</x:f>
        <x:v>0</x:v>
      </x:c>
      <x:c r="O2131" s="3" t="str">
        <x:v>Anexo IX · fora do K</x:v>
      </x:c>
    </x:row>
    <x:row r="2132" ht="34" customHeight="1">
      <x:c r="A2132" s="3" t="str">
        <x:v>Agosto</x:v>
      </x:c>
      <x:c r="B2132" s="3" t="str">
        <x:v>PERDAS</x:v>
      </x:c>
      <x:c r="C2132" s="3" t="str">
        <x:v>PERDAS</x:v>
      </x:c>
      <x:c r="D2132" s="3" t="str">
        <x:v>5082000283</x:v>
      </x:c>
      <x:c r="E2132" s="9" t="str">
        <x:v>INST CAIXA MEDICAO 200A POSTE SUST SMC</x:v>
      </x:c>
      <x:c r="F2132" s="3" t="str">
        <x:v>UNIDADE</x:v>
      </x:c>
      <x:c r="G2132" s="10" t="n">
        <x:v>0</x:v>
      </x:c>
      <x:c r="H2132" s="10" t="str">
        <x:f>IF(G2132="","",G2132/12)</x:f>
      </x:c>
      <x:c r="I2132" s="10" t="n">
        <x:v>0</x:v>
      </x:c>
      <x:c r="J2132" s="10" t="str">
        <x:f>IF(H2132="","",I2132-H2132)</x:f>
      </x:c>
      <x:c r="K2132" s="11" t="str">
        <x:f>IF(H2132&gt;0,I2132/H2132,"")</x:f>
      </x:c>
      <x:c r="L2132" s="12" t="n">
        <x:v>0</x:v>
      </x:c>
      <x:c r="M2132" s="12" t="n">
        <x:v>0</x:v>
      </x:c>
      <x:c r="N2132" s="12" t="n">
        <x:f>M2132-L2132</x:f>
        <x:v>0</x:v>
      </x:c>
      <x:c r="O2132" s="3" t="str">
        <x:v>Anexo IX · fora do K</x:v>
      </x:c>
    </x:row>
    <x:row r="2133" ht="34" customHeight="1">
      <x:c r="A2133" s="3" t="str">
        <x:v>Agosto</x:v>
      </x:c>
      <x:c r="B2133" s="3" t="str">
        <x:v>PERDAS</x:v>
      </x:c>
      <x:c r="C2133" s="3" t="str">
        <x:v>PERDAS</x:v>
      </x:c>
      <x:c r="D2133" s="3" t="str">
        <x:v>5083000168</x:v>
      </x:c>
      <x:c r="E2133" s="9" t="str">
        <x:v>INST SUPORTE/PROLONG CONCENTRADOR SMC LM</x:v>
      </x:c>
      <x:c r="F2133" s="3" t="str">
        <x:v>UNIDADE</x:v>
      </x:c>
      <x:c r="G2133" s="10" t="n">
        <x:v>0</x:v>
      </x:c>
      <x:c r="H2133" s="10" t="str">
        <x:f>IF(G2133="","",G2133/12)</x:f>
      </x:c>
      <x:c r="I2133" s="10" t="n">
        <x:v>0</x:v>
      </x:c>
      <x:c r="J2133" s="10" t="str">
        <x:f>IF(H2133="","",I2133-H2133)</x:f>
      </x:c>
      <x:c r="K2133" s="11" t="str">
        <x:f>IF(H2133&gt;0,I2133/H2133,"")</x:f>
      </x:c>
      <x:c r="L2133" s="12" t="n">
        <x:v>0</x:v>
      </x:c>
      <x:c r="M2133" s="12" t="n">
        <x:v>0</x:v>
      </x:c>
      <x:c r="N2133" s="12" t="n">
        <x:f>M2133-L2133</x:f>
        <x:v>0</x:v>
      </x:c>
      <x:c r="O2133" s="3" t="str">
        <x:v>Anexo IX · fora do K</x:v>
      </x:c>
    </x:row>
    <x:row r="2134" ht="34" customHeight="1">
      <x:c r="A2134" s="3" t="str">
        <x:v>Agosto</x:v>
      </x:c>
      <x:c r="B2134" s="3" t="str">
        <x:v>PERDAS</x:v>
      </x:c>
      <x:c r="C2134" s="3" t="str">
        <x:v>PERDAS</x:v>
      </x:c>
      <x:c r="D2134" s="3" t="str">
        <x:v>5083000169</x:v>
      </x:c>
      <x:c r="E2134" s="9" t="str">
        <x:v>RET SUPORTE/PROLONG CONCENTRADOR SMC LM</x:v>
      </x:c>
      <x:c r="F2134" s="3" t="str">
        <x:v>UNIDADE</x:v>
      </x:c>
      <x:c r="G2134" s="10" t="n">
        <x:v>0</x:v>
      </x:c>
      <x:c r="H2134" s="10" t="str">
        <x:f>IF(G2134="","",G2134/12)</x:f>
      </x:c>
      <x:c r="I2134" s="10" t="n">
        <x:v>0</x:v>
      </x:c>
      <x:c r="J2134" s="10" t="str">
        <x:f>IF(H2134="","",I2134-H2134)</x:f>
      </x:c>
      <x:c r="K2134" s="11" t="str">
        <x:f>IF(H2134&gt;0,I2134/H2134,"")</x:f>
      </x:c>
      <x:c r="L2134" s="12" t="n">
        <x:v>0</x:v>
      </x:c>
      <x:c r="M2134" s="12" t="n">
        <x:v>0</x:v>
      </x:c>
      <x:c r="N2134" s="12" t="n">
        <x:f>M2134-L2134</x:f>
        <x:v>0</x:v>
      </x:c>
      <x:c r="O2134" s="3" t="str">
        <x:v>Anexo IX · fora do K</x:v>
      </x:c>
    </x:row>
    <x:row r="2135" ht="34" customHeight="1">
      <x:c r="A2135" s="3" t="str">
        <x:v>Agosto</x:v>
      </x:c>
      <x:c r="B2135" s="3" t="str">
        <x:v>PERDAS</x:v>
      </x:c>
      <x:c r="C2135" s="3" t="str">
        <x:v>PERDAS</x:v>
      </x:c>
      <x:c r="D2135" s="3" t="str">
        <x:v>5083000061</x:v>
      </x:c>
      <x:c r="E2135" s="9" t="str">
        <x:v>INST ROTEADOR/COLETOR COMUNICACAO SMC LM</x:v>
      </x:c>
      <x:c r="F2135" s="3" t="str">
        <x:v>UNIDADE</x:v>
      </x:c>
      <x:c r="G2135" s="10" t="n">
        <x:v>0</x:v>
      </x:c>
      <x:c r="H2135" s="10" t="str">
        <x:f>IF(G2135="","",G2135/12)</x:f>
      </x:c>
      <x:c r="I2135" s="10" t="n">
        <x:v>0</x:v>
      </x:c>
      <x:c r="J2135" s="10" t="str">
        <x:f>IF(H2135="","",I2135-H2135)</x:f>
      </x:c>
      <x:c r="K2135" s="11" t="str">
        <x:f>IF(H2135&gt;0,I2135/H2135,"")</x:f>
      </x:c>
      <x:c r="L2135" s="12" t="n">
        <x:v>0</x:v>
      </x:c>
      <x:c r="M2135" s="12" t="n">
        <x:v>0</x:v>
      </x:c>
      <x:c r="N2135" s="12" t="n">
        <x:f>M2135-L2135</x:f>
        <x:v>0</x:v>
      </x:c>
      <x:c r="O2135" s="3" t="str">
        <x:v>Anexo IX · fora do K</x:v>
      </x:c>
    </x:row>
    <x:row r="2136" ht="34" customHeight="1">
      <x:c r="A2136" s="3" t="str">
        <x:v>Agosto</x:v>
      </x:c>
      <x:c r="B2136" s="3" t="str">
        <x:v>PERDAS</x:v>
      </x:c>
      <x:c r="C2136" s="3" t="str">
        <x:v>PERDAS</x:v>
      </x:c>
      <x:c r="D2136" s="3" t="str">
        <x:v>5083000062</x:v>
      </x:c>
      <x:c r="E2136" s="9" t="str">
        <x:v>RET ROTEADOR/COLETOR COMUNICACAO SMC LM</x:v>
      </x:c>
      <x:c r="F2136" s="3" t="str">
        <x:v>UNIDADE</x:v>
      </x:c>
      <x:c r="G2136" s="10" t="n">
        <x:v>0</x:v>
      </x:c>
      <x:c r="H2136" s="10" t="str">
        <x:f>IF(G2136="","",G2136/12)</x:f>
      </x:c>
      <x:c r="I2136" s="10" t="n">
        <x:v>0</x:v>
      </x:c>
      <x:c r="J2136" s="10" t="str">
        <x:f>IF(H2136="","",I2136-H2136)</x:f>
      </x:c>
      <x:c r="K2136" s="11" t="str">
        <x:f>IF(H2136&gt;0,I2136/H2136,"")</x:f>
      </x:c>
      <x:c r="L2136" s="12" t="n">
        <x:v>0</x:v>
      </x:c>
      <x:c r="M2136" s="12" t="n">
        <x:v>0</x:v>
      </x:c>
      <x:c r="N2136" s="12" t="n">
        <x:f>M2136-L2136</x:f>
        <x:v>0</x:v>
      </x:c>
      <x:c r="O2136" s="3" t="str">
        <x:v>Anexo IX · fora do K</x:v>
      </x:c>
    </x:row>
    <x:row r="2137" ht="34" customHeight="1">
      <x:c r="A2137" s="3" t="str">
        <x:v>Agosto</x:v>
      </x:c>
      <x:c r="B2137" s="3" t="str">
        <x:v>PERDAS</x:v>
      </x:c>
      <x:c r="C2137" s="3" t="str">
        <x:v>PERDAS</x:v>
      </x:c>
      <x:c r="D2137" s="3" t="str">
        <x:v>5080300158</x:v>
      </x:c>
      <x:c r="E2137" s="9" t="str">
        <x:v>INST MODEM TELEMED SMC LM</x:v>
      </x:c>
      <x:c r="F2137" s="3" t="str">
        <x:v>UNIDADE</x:v>
      </x:c>
      <x:c r="G2137" s="10" t="n">
        <x:v>0</x:v>
      </x:c>
      <x:c r="H2137" s="10" t="str">
        <x:f>IF(G2137="","",G2137/12)</x:f>
      </x:c>
      <x:c r="I2137" s="10" t="n">
        <x:v>0</x:v>
      </x:c>
      <x:c r="J2137" s="10" t="str">
        <x:f>IF(H2137="","",I2137-H2137)</x:f>
      </x:c>
      <x:c r="K2137" s="11" t="str">
        <x:f>IF(H2137&gt;0,I2137/H2137,"")</x:f>
      </x:c>
      <x:c r="L2137" s="12" t="n">
        <x:v>0</x:v>
      </x:c>
      <x:c r="M2137" s="12" t="n">
        <x:v>0</x:v>
      </x:c>
      <x:c r="N2137" s="12" t="n">
        <x:f>M2137-L2137</x:f>
        <x:v>0</x:v>
      </x:c>
      <x:c r="O2137" s="3" t="str">
        <x:v>Anexo IX · fora do K</x:v>
      </x:c>
    </x:row>
    <x:row r="2138" ht="34" customHeight="1">
      <x:c r="A2138" s="3" t="str">
        <x:v>Agosto</x:v>
      </x:c>
      <x:c r="B2138" s="3" t="str">
        <x:v>PERDAS</x:v>
      </x:c>
      <x:c r="C2138" s="3" t="str">
        <x:v>PERDAS</x:v>
      </x:c>
      <x:c r="D2138" s="3" t="str">
        <x:v>5080000085</x:v>
      </x:c>
      <x:c r="E2138" s="9" t="str">
        <x:v>RET MODEM TELEMED SMC LM</x:v>
      </x:c>
      <x:c r="F2138" s="3" t="str">
        <x:v>UNIDADE</x:v>
      </x:c>
      <x:c r="G2138" s="10" t="n">
        <x:v>0</x:v>
      </x:c>
      <x:c r="H2138" s="10" t="str">
        <x:f>IF(G2138="","",G2138/12)</x:f>
      </x:c>
      <x:c r="I2138" s="10" t="n">
        <x:v>0</x:v>
      </x:c>
      <x:c r="J2138" s="10" t="str">
        <x:f>IF(H2138="","",I2138-H2138)</x:f>
      </x:c>
      <x:c r="K2138" s="11" t="str">
        <x:f>IF(H2138&gt;0,I2138/H2138,"")</x:f>
      </x:c>
      <x:c r="L2138" s="12" t="n">
        <x:v>0</x:v>
      </x:c>
      <x:c r="M2138" s="12" t="n">
        <x:v>0</x:v>
      </x:c>
      <x:c r="N2138" s="12" t="n">
        <x:f>M2138-L2138</x:f>
        <x:v>0</x:v>
      </x:c>
      <x:c r="O2138" s="3" t="str">
        <x:v>Anexo IX · fora do K</x:v>
      </x:c>
    </x:row>
    <x:row r="2139" ht="34" customHeight="1">
      <x:c r="A2139" s="3" t="str">
        <x:v>Agosto</x:v>
      </x:c>
      <x:c r="B2139" s="3" t="str">
        <x:v>PERDAS</x:v>
      </x:c>
      <x:c r="C2139" s="3" t="str">
        <x:v>PERDAS</x:v>
      </x:c>
      <x:c r="D2139" s="3" t="str">
        <x:v>5080300159</x:v>
      </x:c>
      <x:c r="E2139" s="9" t="str">
        <x:v>INST RADIO TELEMED SMC LM</x:v>
      </x:c>
      <x:c r="F2139" s="3" t="str">
        <x:v>UNIDADE</x:v>
      </x:c>
      <x:c r="G2139" s="10" t="n">
        <x:v>0</x:v>
      </x:c>
      <x:c r="H2139" s="10" t="str">
        <x:f>IF(G2139="","",G2139/12)</x:f>
      </x:c>
      <x:c r="I2139" s="10" t="n">
        <x:v>0</x:v>
      </x:c>
      <x:c r="J2139" s="10" t="str">
        <x:f>IF(H2139="","",I2139-H2139)</x:f>
      </x:c>
      <x:c r="K2139" s="11" t="str">
        <x:f>IF(H2139&gt;0,I2139/H2139,"")</x:f>
      </x:c>
      <x:c r="L2139" s="12" t="n">
        <x:v>0</x:v>
      </x:c>
      <x:c r="M2139" s="12" t="n">
        <x:v>0</x:v>
      </x:c>
      <x:c r="N2139" s="12" t="n">
        <x:f>M2139-L2139</x:f>
        <x:v>0</x:v>
      </x:c>
      <x:c r="O2139" s="3" t="str">
        <x:v>Anexo IX · fora do K</x:v>
      </x:c>
    </x:row>
    <x:row r="2140" ht="34" customHeight="1">
      <x:c r="A2140" s="3" t="str">
        <x:v>Agosto</x:v>
      </x:c>
      <x:c r="B2140" s="3" t="str">
        <x:v>PERDAS</x:v>
      </x:c>
      <x:c r="C2140" s="3" t="str">
        <x:v>PERDAS</x:v>
      </x:c>
      <x:c r="D2140" s="3" t="str">
        <x:v>5080300160</x:v>
      </x:c>
      <x:c r="E2140" s="9" t="str">
        <x:v>RET RADIO TELEMED SMC LM</x:v>
      </x:c>
      <x:c r="F2140" s="3" t="str">
        <x:v>UNIDADE</x:v>
      </x:c>
      <x:c r="G2140" s="10" t="n">
        <x:v>0</x:v>
      </x:c>
      <x:c r="H2140" s="10" t="str">
        <x:f>IF(G2140="","",G2140/12)</x:f>
      </x:c>
      <x:c r="I2140" s="10" t="n">
        <x:v>0</x:v>
      </x:c>
      <x:c r="J2140" s="10" t="str">
        <x:f>IF(H2140="","",I2140-H2140)</x:f>
      </x:c>
      <x:c r="K2140" s="11" t="str">
        <x:f>IF(H2140&gt;0,I2140/H2140,"")</x:f>
      </x:c>
      <x:c r="L2140" s="12" t="n">
        <x:v>0</x:v>
      </x:c>
      <x:c r="M2140" s="12" t="n">
        <x:v>0</x:v>
      </x:c>
      <x:c r="N2140" s="12" t="n">
        <x:f>M2140-L2140</x:f>
        <x:v>0</x:v>
      </x:c>
      <x:c r="O2140" s="3" t="str">
        <x:v>Anexo IX · fora do K</x:v>
      </x:c>
    </x:row>
    <x:row r="2141" ht="34" customHeight="1">
      <x:c r="A2141" s="3" t="str">
        <x:v>Agosto</x:v>
      </x:c>
      <x:c r="B2141" s="3" t="str">
        <x:v>PERDAS</x:v>
      </x:c>
      <x:c r="C2141" s="3" t="str">
        <x:v>PERDAS</x:v>
      </x:c>
      <x:c r="D2141" s="3" t="str">
        <x:v>5080300161</x:v>
      </x:c>
      <x:c r="E2141" s="9" t="str">
        <x:v>INST CPU TELEMED SMC LM</x:v>
      </x:c>
      <x:c r="F2141" s="3" t="str">
        <x:v>UNIDADE</x:v>
      </x:c>
      <x:c r="G2141" s="10" t="n">
        <x:v>0</x:v>
      </x:c>
      <x:c r="H2141" s="10" t="str">
        <x:f>IF(G2141="","",G2141/12)</x:f>
      </x:c>
      <x:c r="I2141" s="10" t="n">
        <x:v>0</x:v>
      </x:c>
      <x:c r="J2141" s="10" t="str">
        <x:f>IF(H2141="","",I2141-H2141)</x:f>
      </x:c>
      <x:c r="K2141" s="11" t="str">
        <x:f>IF(H2141&gt;0,I2141/H2141,"")</x:f>
      </x:c>
      <x:c r="L2141" s="12" t="n">
        <x:v>0</x:v>
      </x:c>
      <x:c r="M2141" s="12" t="n">
        <x:v>0</x:v>
      </x:c>
      <x:c r="N2141" s="12" t="n">
        <x:f>M2141-L2141</x:f>
        <x:v>0</x:v>
      </x:c>
      <x:c r="O2141" s="3" t="str">
        <x:v>Anexo IX · fora do K</x:v>
      </x:c>
    </x:row>
    <x:row r="2142" ht="34" customHeight="1">
      <x:c r="A2142" s="3" t="str">
        <x:v>Agosto</x:v>
      </x:c>
      <x:c r="B2142" s="3" t="str">
        <x:v>PERDAS</x:v>
      </x:c>
      <x:c r="C2142" s="3" t="str">
        <x:v>PERDAS</x:v>
      </x:c>
      <x:c r="D2142" s="3" t="str">
        <x:v>5080300162</x:v>
      </x:c>
      <x:c r="E2142" s="9" t="str">
        <x:v>RET CPU TELEMED SMC LM</x:v>
      </x:c>
      <x:c r="F2142" s="3" t="str">
        <x:v>UNIDADE</x:v>
      </x:c>
      <x:c r="G2142" s="10" t="n">
        <x:v>0</x:v>
      </x:c>
      <x:c r="H2142" s="10" t="str">
        <x:f>IF(G2142="","",G2142/12)</x:f>
      </x:c>
      <x:c r="I2142" s="10" t="n">
        <x:v>0</x:v>
      </x:c>
      <x:c r="J2142" s="10" t="str">
        <x:f>IF(H2142="","",I2142-H2142)</x:f>
      </x:c>
      <x:c r="K2142" s="11" t="str">
        <x:f>IF(H2142&gt;0,I2142/H2142,"")</x:f>
      </x:c>
      <x:c r="L2142" s="12" t="n">
        <x:v>0</x:v>
      </x:c>
      <x:c r="M2142" s="12" t="n">
        <x:v>0</x:v>
      </x:c>
      <x:c r="N2142" s="12" t="n">
        <x:f>M2142-L2142</x:f>
        <x:v>0</x:v>
      </x:c>
      <x:c r="O2142" s="3" t="str">
        <x:v>Anexo IX · fora do K</x:v>
      </x:c>
    </x:row>
    <x:row r="2143" ht="34" customHeight="1">
      <x:c r="A2143" s="3" t="str">
        <x:v>Agosto</x:v>
      </x:c>
      <x:c r="B2143" s="3" t="str">
        <x:v>PERDAS</x:v>
      </x:c>
      <x:c r="C2143" s="3" t="str">
        <x:v>PERDAS</x:v>
      </x:c>
      <x:c r="D2143" s="3" t="str">
        <x:v>5080300163</x:v>
      </x:c>
      <x:c r="E2143" s="9" t="str">
        <x:v>INST ANTENA TELEMED SMC LM</x:v>
      </x:c>
      <x:c r="F2143" s="3" t="str">
        <x:v>UNIDADE</x:v>
      </x:c>
      <x:c r="G2143" s="10" t="n">
        <x:v>0</x:v>
      </x:c>
      <x:c r="H2143" s="10" t="str">
        <x:f>IF(G2143="","",G2143/12)</x:f>
      </x:c>
      <x:c r="I2143" s="10" t="n">
        <x:v>0</x:v>
      </x:c>
      <x:c r="J2143" s="10" t="str">
        <x:f>IF(H2143="","",I2143-H2143)</x:f>
      </x:c>
      <x:c r="K2143" s="11" t="str">
        <x:f>IF(H2143&gt;0,I2143/H2143,"")</x:f>
      </x:c>
      <x:c r="L2143" s="12" t="n">
        <x:v>0</x:v>
      </x:c>
      <x:c r="M2143" s="12" t="n">
        <x:v>0</x:v>
      </x:c>
      <x:c r="N2143" s="12" t="n">
        <x:f>M2143-L2143</x:f>
        <x:v>0</x:v>
      </x:c>
      <x:c r="O2143" s="3" t="str">
        <x:v>Anexo IX · fora do K</x:v>
      </x:c>
    </x:row>
    <x:row r="2144" ht="34" customHeight="1">
      <x:c r="A2144" s="3" t="str">
        <x:v>Agosto</x:v>
      </x:c>
      <x:c r="B2144" s="3" t="str">
        <x:v>PERDAS</x:v>
      </x:c>
      <x:c r="C2144" s="3" t="str">
        <x:v>PERDAS</x:v>
      </x:c>
      <x:c r="D2144" s="3" t="str">
        <x:v>5080300164</x:v>
      </x:c>
      <x:c r="E2144" s="9" t="str">
        <x:v>RET ANTENA TELEMED SMC LM</x:v>
      </x:c>
      <x:c r="F2144" s="3" t="str">
        <x:v>UNIDADE</x:v>
      </x:c>
      <x:c r="G2144" s="10" t="n">
        <x:v>0</x:v>
      </x:c>
      <x:c r="H2144" s="10" t="str">
        <x:f>IF(G2144="","",G2144/12)</x:f>
      </x:c>
      <x:c r="I2144" s="10" t="n">
        <x:v>0</x:v>
      </x:c>
      <x:c r="J2144" s="10" t="str">
        <x:f>IF(H2144="","",I2144-H2144)</x:f>
      </x:c>
      <x:c r="K2144" s="11" t="str">
        <x:f>IF(H2144&gt;0,I2144/H2144,"")</x:f>
      </x:c>
      <x:c r="L2144" s="12" t="n">
        <x:v>0</x:v>
      </x:c>
      <x:c r="M2144" s="12" t="n">
        <x:v>0</x:v>
      </x:c>
      <x:c r="N2144" s="12" t="n">
        <x:f>M2144-L2144</x:f>
        <x:v>0</x:v>
      </x:c>
      <x:c r="O2144" s="3" t="str">
        <x:v>Anexo IX · fora do K</x:v>
      </x:c>
    </x:row>
    <x:row r="2145" ht="34" customHeight="1">
      <x:c r="A2145" s="3" t="str">
        <x:v>Agosto</x:v>
      </x:c>
      <x:c r="B2145" s="3" t="str">
        <x:v>PERDAS</x:v>
      </x:c>
      <x:c r="C2145" s="3" t="str">
        <x:v>PERDAS</x:v>
      </x:c>
      <x:c r="D2145" s="3" t="str">
        <x:v>5082000284</x:v>
      </x:c>
      <x:c r="E2145" s="9" t="str">
        <x:v>INST MED FISCA TOTALIZ TD S/LEV SUST SMC</x:v>
      </x:c>
      <x:c r="F2145" s="3" t="str">
        <x:v>UNIDADE</x:v>
      </x:c>
      <x:c r="G2145" s="10" t="n">
        <x:v>0</x:v>
      </x:c>
      <x:c r="H2145" s="10" t="str">
        <x:f>IF(G2145="","",G2145/12)</x:f>
      </x:c>
      <x:c r="I2145" s="10" t="n">
        <x:v>0</x:v>
      </x:c>
      <x:c r="J2145" s="10" t="str">
        <x:f>IF(H2145="","",I2145-H2145)</x:f>
      </x:c>
      <x:c r="K2145" s="11" t="str">
        <x:f>IF(H2145&gt;0,I2145/H2145,"")</x:f>
      </x:c>
      <x:c r="L2145" s="12" t="n">
        <x:v>0</x:v>
      </x:c>
      <x:c r="M2145" s="12" t="n">
        <x:v>0</x:v>
      </x:c>
      <x:c r="N2145" s="12" t="n">
        <x:f>M2145-L2145</x:f>
        <x:v>0</x:v>
      </x:c>
      <x:c r="O2145" s="3" t="str">
        <x:v>Anexo IX · fora do K</x:v>
      </x:c>
    </x:row>
    <x:row r="2146" ht="34" customHeight="1">
      <x:c r="A2146" s="3" t="str">
        <x:v>Agosto</x:v>
      </x:c>
      <x:c r="B2146" s="3" t="str">
        <x:v>PERDAS</x:v>
      </x:c>
      <x:c r="C2146" s="3" t="str">
        <x:v>PERDAS</x:v>
      </x:c>
      <x:c r="D2146" s="3" t="str">
        <x:v>5082000285</x:v>
      </x:c>
      <x:c r="E2146" s="9" t="str">
        <x:v>RET MED FISCA TOTALIZ TD S/LEV SUST SMC</x:v>
      </x:c>
      <x:c r="F2146" s="3" t="str">
        <x:v>UNIDADE</x:v>
      </x:c>
      <x:c r="G2146" s="10" t="n">
        <x:v>0</x:v>
      </x:c>
      <x:c r="H2146" s="10" t="str">
        <x:f>IF(G2146="","",G2146/12)</x:f>
      </x:c>
      <x:c r="I2146" s="10" t="n">
        <x:v>0</x:v>
      </x:c>
      <x:c r="J2146" s="10" t="str">
        <x:f>IF(H2146="","",I2146-H2146)</x:f>
      </x:c>
      <x:c r="K2146" s="11" t="str">
        <x:f>IF(H2146&gt;0,I2146/H2146,"")</x:f>
      </x:c>
      <x:c r="L2146" s="12" t="n">
        <x:v>0</x:v>
      </x:c>
      <x:c r="M2146" s="12" t="n">
        <x:v>0</x:v>
      </x:c>
      <x:c r="N2146" s="12" t="n">
        <x:f>M2146-L2146</x:f>
        <x:v>0</x:v>
      </x:c>
      <x:c r="O2146" s="3" t="str">
        <x:v>Anexo IX · fora do K</x:v>
      </x:c>
    </x:row>
    <x:row r="2147" ht="34" customHeight="1">
      <x:c r="A2147" s="3" t="str">
        <x:v>Agosto</x:v>
      </x:c>
      <x:c r="B2147" s="3" t="str">
        <x:v>PERDAS</x:v>
      </x:c>
      <x:c r="C2147" s="3" t="str">
        <x:v>PERDAS</x:v>
      </x:c>
      <x:c r="D2147" s="3" t="str">
        <x:v>5082000287</x:v>
      </x:c>
      <x:c r="E2147" s="9" t="str">
        <x:v>INST MED FISCA CONVENC TD S/LEV SUST SMC</x:v>
      </x:c>
      <x:c r="F2147" s="3" t="str">
        <x:v>UNIDADE</x:v>
      </x:c>
      <x:c r="G2147" s="10" t="n">
        <x:v>0</x:v>
      </x:c>
      <x:c r="H2147" s="10" t="str">
        <x:f>IF(G2147="","",G2147/12)</x:f>
      </x:c>
      <x:c r="I2147" s="10" t="n">
        <x:v>0</x:v>
      </x:c>
      <x:c r="J2147" s="10" t="str">
        <x:f>IF(H2147="","",I2147-H2147)</x:f>
      </x:c>
      <x:c r="K2147" s="11" t="str">
        <x:f>IF(H2147&gt;0,I2147/H2147,"")</x:f>
      </x:c>
      <x:c r="L2147" s="12" t="n">
        <x:v>0</x:v>
      </x:c>
      <x:c r="M2147" s="12" t="n">
        <x:v>0</x:v>
      </x:c>
      <x:c r="N2147" s="12" t="n">
        <x:f>M2147-L2147</x:f>
        <x:v>0</x:v>
      </x:c>
      <x:c r="O2147" s="3" t="str">
        <x:v>Anexo IX · fora do K</x:v>
      </x:c>
    </x:row>
    <x:row r="2148" ht="34" customHeight="1">
      <x:c r="A2148" s="3" t="str">
        <x:v>Agosto</x:v>
      </x:c>
      <x:c r="B2148" s="3" t="str">
        <x:v>PERDAS</x:v>
      </x:c>
      <x:c r="C2148" s="3" t="str">
        <x:v>PERDAS</x:v>
      </x:c>
      <x:c r="D2148" s="3" t="str">
        <x:v>5082000286</x:v>
      </x:c>
      <x:c r="E2148" s="9" t="str">
        <x:v>RET MED FISCA CONVENC TD S/LEV SUST SMC</x:v>
      </x:c>
      <x:c r="F2148" s="3" t="str">
        <x:v>UNIDADE</x:v>
      </x:c>
      <x:c r="G2148" s="10" t="n">
        <x:v>0</x:v>
      </x:c>
      <x:c r="H2148" s="10" t="str">
        <x:f>IF(G2148="","",G2148/12)</x:f>
      </x:c>
      <x:c r="I2148" s="10" t="n">
        <x:v>0</x:v>
      </x:c>
      <x:c r="J2148" s="10" t="str">
        <x:f>IF(H2148="","",I2148-H2148)</x:f>
      </x:c>
      <x:c r="K2148" s="11" t="str">
        <x:f>IF(H2148&gt;0,I2148/H2148,"")</x:f>
      </x:c>
      <x:c r="L2148" s="12" t="n">
        <x:v>0</x:v>
      </x:c>
      <x:c r="M2148" s="12" t="n">
        <x:v>0</x:v>
      </x:c>
      <x:c r="N2148" s="12" t="n">
        <x:f>M2148-L2148</x:f>
        <x:v>0</x:v>
      </x:c>
      <x:c r="O2148" s="3" t="str">
        <x:v>Anexo IX · fora do K</x:v>
      </x:c>
    </x:row>
    <x:row r="2149" ht="34" customHeight="1">
      <x:c r="A2149" s="3" t="str">
        <x:v>Agosto</x:v>
      </x:c>
      <x:c r="B2149" s="3" t="str">
        <x:v>PERDAS</x:v>
      </x:c>
      <x:c r="C2149" s="3" t="str">
        <x:v>PERDAS</x:v>
      </x:c>
      <x:c r="D2149" s="3" t="str">
        <x:v>5020000134</x:v>
      </x:c>
      <x:c r="E2149" s="9" t="str">
        <x:v>INST POSTE MET QUAD 7M RD SUST SMC</x:v>
      </x:c>
      <x:c r="F2149" s="3" t="str">
        <x:v>UNIDADE</x:v>
      </x:c>
      <x:c r="G2149" s="10" t="n">
        <x:v>0</x:v>
      </x:c>
      <x:c r="H2149" s="10" t="str">
        <x:f>IF(G2149="","",G2149/12)</x:f>
      </x:c>
      <x:c r="I2149" s="10" t="n">
        <x:v>0</x:v>
      </x:c>
      <x:c r="J2149" s="10" t="str">
        <x:f>IF(H2149="","",I2149-H2149)</x:f>
      </x:c>
      <x:c r="K2149" s="11" t="str">
        <x:f>IF(H2149&gt;0,I2149/H2149,"")</x:f>
      </x:c>
      <x:c r="L2149" s="12" t="n">
        <x:v>0</x:v>
      </x:c>
      <x:c r="M2149" s="12" t="n">
        <x:v>0</x:v>
      </x:c>
      <x:c r="N2149" s="12" t="n">
        <x:f>M2149-L2149</x:f>
        <x:v>0</x:v>
      </x:c>
      <x:c r="O2149" s="3" t="str">
        <x:v>Anexo IX · fora do K</x:v>
      </x:c>
    </x:row>
    <x:row r="2150" ht="34" customHeight="1">
      <x:c r="A2150" s="3" t="str">
        <x:v>Agosto</x:v>
      </x:c>
      <x:c r="B2150" s="3" t="str">
        <x:v>PERDAS</x:v>
      </x:c>
      <x:c r="C2150" s="3" t="str">
        <x:v>PERDAS</x:v>
      </x:c>
      <x:c r="D2150" s="3" t="str">
        <x:v>5017000008</x:v>
      </x:c>
      <x:c r="E2150" s="9" t="str">
        <x:v>INST RAM CONC/PLEX S VEIC SUSTEN SMC</x:v>
      </x:c>
      <x:c r="F2150" s="3" t="str">
        <x:v>UNIDADE</x:v>
      </x:c>
      <x:c r="G2150" s="10" t="n">
        <x:v>0</x:v>
      </x:c>
      <x:c r="H2150" s="10" t="str">
        <x:f>IF(G2150="","",G2150/12)</x:f>
      </x:c>
      <x:c r="I2150" s="10" t="n">
        <x:v>0</x:v>
      </x:c>
      <x:c r="J2150" s="10" t="str">
        <x:f>IF(H2150="","",I2150-H2150)</x:f>
      </x:c>
      <x:c r="K2150" s="11" t="str">
        <x:f>IF(H2150&gt;0,I2150/H2150,"")</x:f>
      </x:c>
      <x:c r="L2150" s="12" t="n">
        <x:v>0</x:v>
      </x:c>
      <x:c r="M2150" s="12" t="n">
        <x:v>0</x:v>
      </x:c>
      <x:c r="N2150" s="12" t="n">
        <x:f>M2150-L2150</x:f>
        <x:v>0</x:v>
      </x:c>
      <x:c r="O2150" s="3" t="str">
        <x:v>Anexo IX · fora do K</x:v>
      </x:c>
    </x:row>
    <x:row r="2151" ht="34" customHeight="1">
      <x:c r="A2151" s="3" t="str">
        <x:v>Agosto</x:v>
      </x:c>
      <x:c r="B2151" s="3" t="str">
        <x:v>PERDAS</x:v>
      </x:c>
      <x:c r="C2151" s="3" t="str">
        <x:v>PERDAS</x:v>
      </x:c>
      <x:c r="D2151" s="3" t="str">
        <x:v>5017000007</x:v>
      </x:c>
      <x:c r="E2151" s="9" t="str">
        <x:v>RET RAM CONC/PLEX S VEIC SUSTEN SMC LM</x:v>
      </x:c>
      <x:c r="F2151" s="3" t="str">
        <x:v>UNIDADE</x:v>
      </x:c>
      <x:c r="G2151" s="10" t="n">
        <x:v>0</x:v>
      </x:c>
      <x:c r="H2151" s="10" t="str">
        <x:f>IF(G2151="","",G2151/12)</x:f>
      </x:c>
      <x:c r="I2151" s="10" t="n">
        <x:v>0</x:v>
      </x:c>
      <x:c r="J2151" s="10" t="str">
        <x:f>IF(H2151="","",I2151-H2151)</x:f>
      </x:c>
      <x:c r="K2151" s="11" t="str">
        <x:f>IF(H2151&gt;0,I2151/H2151,"")</x:f>
      </x:c>
      <x:c r="L2151" s="12" t="n">
        <x:v>0</x:v>
      </x:c>
      <x:c r="M2151" s="12" t="n">
        <x:v>0</x:v>
      </x:c>
      <x:c r="N2151" s="12" t="n">
        <x:f>M2151-L2151</x:f>
        <x:v>0</x:v>
      </x:c>
      <x:c r="O2151" s="3" t="str">
        <x:v>Anexo IX · fora do K</x:v>
      </x:c>
    </x:row>
    <x:row r="2152" ht="34" customHeight="1">
      <x:c r="A2152" s="3" t="str">
        <x:v>Agosto</x:v>
      </x:c>
      <x:c r="B2152" s="3" t="str">
        <x:v>PERDAS</x:v>
      </x:c>
      <x:c r="C2152" s="3" t="str">
        <x:v>PERDAS</x:v>
      </x:c>
      <x:c r="D2152" s="3" t="str">
        <x:v>5082000245</x:v>
      </x:c>
      <x:c r="E2152" s="9" t="str">
        <x:v>INST PADRAO ENTRADA COMPLETO NORM STC</x:v>
      </x:c>
      <x:c r="F2152" s="3" t="str">
        <x:v>UNIDADE</x:v>
      </x:c>
      <x:c r="G2152" s="10" t="n">
        <x:v>0</x:v>
      </x:c>
      <x:c r="H2152" s="10" t="str">
        <x:f>IF(G2152="","",G2152/12)</x:f>
      </x:c>
      <x:c r="I2152" s="10" t="n">
        <x:v>0</x:v>
      </x:c>
      <x:c r="J2152" s="10" t="str">
        <x:f>IF(H2152="","",I2152-H2152)</x:f>
      </x:c>
      <x:c r="K2152" s="11" t="str">
        <x:f>IF(H2152&gt;0,I2152/H2152,"")</x:f>
      </x:c>
      <x:c r="L2152" s="12" t="n">
        <x:v>0</x:v>
      </x:c>
      <x:c r="M2152" s="12" t="n">
        <x:v>0</x:v>
      </x:c>
      <x:c r="N2152" s="12" t="n">
        <x:f>M2152-L2152</x:f>
        <x:v>0</x:v>
      </x:c>
      <x:c r="O2152" s="3" t="str">
        <x:v>Anexo IX · fora do K</x:v>
      </x:c>
    </x:row>
    <x:row r="2153" ht="34" customHeight="1">
      <x:c r="A2153" s="3" t="str">
        <x:v>Agosto</x:v>
      </x:c>
      <x:c r="B2153" s="3" t="str">
        <x:v>PERDAS</x:v>
      </x:c>
      <x:c r="C2153" s="3" t="str">
        <x:v>PERDAS</x:v>
      </x:c>
      <x:c r="D2153" s="3" t="str">
        <x:v>5082000246</x:v>
      </x:c>
      <x:c r="E2153" s="9" t="str">
        <x:v>INST PADRAO ENTRADA PARCIAL NORM STC</x:v>
      </x:c>
      <x:c r="F2153" s="3" t="str">
        <x:v>UNIDADE</x:v>
      </x:c>
      <x:c r="G2153" s="10" t="n">
        <x:v>0</x:v>
      </x:c>
      <x:c r="H2153" s="10" t="str">
        <x:f>IF(G2153="","",G2153/12)</x:f>
      </x:c>
      <x:c r="I2153" s="10" t="n">
        <x:v>0</x:v>
      </x:c>
      <x:c r="J2153" s="10" t="str">
        <x:f>IF(H2153="","",I2153-H2153)</x:f>
      </x:c>
      <x:c r="K2153" s="11" t="str">
        <x:f>IF(H2153&gt;0,I2153/H2153,"")</x:f>
      </x:c>
      <x:c r="L2153" s="12" t="n">
        <x:v>0</x:v>
      </x:c>
      <x:c r="M2153" s="12" t="n">
        <x:v>0</x:v>
      </x:c>
      <x:c r="N2153" s="12" t="n">
        <x:f>M2153-L2153</x:f>
        <x:v>0</x:v>
      </x:c>
      <x:c r="O2153" s="3" t="str">
        <x:v>Anexo IX · fora do K</x:v>
      </x:c>
    </x:row>
    <x:row r="2154" ht="34" customHeight="1">
      <x:c r="A2154" s="3" t="str">
        <x:v>Agosto</x:v>
      </x:c>
      <x:c r="B2154" s="3" t="str">
        <x:v>PERDAS</x:v>
      </x:c>
      <x:c r="C2154" s="3" t="str">
        <x:v>PERDAS</x:v>
      </x:c>
      <x:c r="D2154" s="3" t="str">
        <x:v>5080300170</x:v>
      </x:c>
      <x:c r="E2154" s="9" t="str">
        <x:v>INST PADRAO ENTR PARC ATERRAM NORM STC</x:v>
      </x:c>
      <x:c r="F2154" s="3" t="str">
        <x:v>UNIDADE</x:v>
      </x:c>
      <x:c r="G2154" s="10" t="n">
        <x:v>0</x:v>
      </x:c>
      <x:c r="H2154" s="10" t="str">
        <x:f>IF(G2154="","",G2154/12)</x:f>
      </x:c>
      <x:c r="I2154" s="10" t="n">
        <x:v>0</x:v>
      </x:c>
      <x:c r="J2154" s="10" t="str">
        <x:f>IF(H2154="","",I2154-H2154)</x:f>
      </x:c>
      <x:c r="K2154" s="11" t="str">
        <x:f>IF(H2154&gt;0,I2154/H2154,"")</x:f>
      </x:c>
      <x:c r="L2154" s="12" t="n">
        <x:v>0</x:v>
      </x:c>
      <x:c r="M2154" s="12" t="n">
        <x:v>0</x:v>
      </x:c>
      <x:c r="N2154" s="12" t="n">
        <x:f>M2154-L2154</x:f>
        <x:v>0</x:v>
      </x:c>
      <x:c r="O2154" s="3" t="str">
        <x:v>Anexo IX · fora do K</x:v>
      </x:c>
    </x:row>
    <x:row r="2155" ht="34" customHeight="1">
      <x:c r="A2155" s="3" t="str">
        <x:v>Agosto</x:v>
      </x:c>
      <x:c r="B2155" s="3" t="str">
        <x:v>PERDAS</x:v>
      </x:c>
      <x:c r="C2155" s="3" t="str">
        <x:v>PERDAS</x:v>
      </x:c>
      <x:c r="D2155" s="3" t="str">
        <x:v>5080300168</x:v>
      </x:c>
      <x:c r="E2155" s="9" t="str">
        <x:v>INST PADRAO ENTR PARC DISJUNTOR NORM STC</x:v>
      </x:c>
      <x:c r="F2155" s="3" t="str">
        <x:v>UNIDADE</x:v>
      </x:c>
      <x:c r="G2155" s="10" t="n">
        <x:v>0</x:v>
      </x:c>
      <x:c r="H2155" s="10" t="str">
        <x:f>IF(G2155="","",G2155/12)</x:f>
      </x:c>
      <x:c r="I2155" s="10" t="n">
        <x:v>0</x:v>
      </x:c>
      <x:c r="J2155" s="10" t="str">
        <x:f>IF(H2155="","",I2155-H2155)</x:f>
      </x:c>
      <x:c r="K2155" s="11" t="str">
        <x:f>IF(H2155&gt;0,I2155/H2155,"")</x:f>
      </x:c>
      <x:c r="L2155" s="12" t="n">
        <x:v>0</x:v>
      </x:c>
      <x:c r="M2155" s="12" t="n">
        <x:v>0</x:v>
      </x:c>
      <x:c r="N2155" s="12" t="n">
        <x:f>M2155-L2155</x:f>
        <x:v>0</x:v>
      </x:c>
      <x:c r="O2155" s="3" t="str">
        <x:v>Anexo IX · fora do K</x:v>
      </x:c>
    </x:row>
    <x:row r="2156" ht="34" customHeight="1">
      <x:c r="A2156" s="3" t="str">
        <x:v>Agosto</x:v>
      </x:c>
      <x:c r="B2156" s="3" t="str">
        <x:v>PERDAS</x:v>
      </x:c>
      <x:c r="C2156" s="3" t="str">
        <x:v>PERDAS</x:v>
      </x:c>
      <x:c r="D2156" s="3" t="str">
        <x:v>5080300167</x:v>
      </x:c>
      <x:c r="E2156" s="9" t="str">
        <x:v>INST PADRAO ENTR PARC CAIXA MED NORM STC</x:v>
      </x:c>
      <x:c r="F2156" s="3" t="str">
        <x:v>UNIDADE</x:v>
      </x:c>
      <x:c r="G2156" s="10" t="n">
        <x:v>0</x:v>
      </x:c>
      <x:c r="H2156" s="10" t="str">
        <x:f>IF(G2156="","",G2156/12)</x:f>
      </x:c>
      <x:c r="I2156" s="10" t="n">
        <x:v>0</x:v>
      </x:c>
      <x:c r="J2156" s="10" t="str">
        <x:f>IF(H2156="","",I2156-H2156)</x:f>
      </x:c>
      <x:c r="K2156" s="11" t="str">
        <x:f>IF(H2156&gt;0,I2156/H2156,"")</x:f>
      </x:c>
      <x:c r="L2156" s="12" t="n">
        <x:v>0</x:v>
      </x:c>
      <x:c r="M2156" s="12" t="n">
        <x:v>0</x:v>
      </x:c>
      <x:c r="N2156" s="12" t="n">
        <x:f>M2156-L2156</x:f>
        <x:v>0</x:v>
      </x:c>
      <x:c r="O2156" s="3" t="str">
        <x:v>Anexo IX · fora do K</x:v>
      </x:c>
    </x:row>
    <x:row r="2157" ht="34" customHeight="1">
      <x:c r="A2157" s="3" t="str">
        <x:v>Agosto</x:v>
      </x:c>
      <x:c r="B2157" s="3" t="str">
        <x:v>PERDAS</x:v>
      </x:c>
      <x:c r="C2157" s="3" t="str">
        <x:v>PERDAS</x:v>
      </x:c>
      <x:c r="D2157" s="3" t="str">
        <x:v>5083000012</x:v>
      </x:c>
      <x:c r="E2157" s="9" t="str">
        <x:v>SERV NORMALIZACAO ESTRUTURACAO EQ MEDIA</x:v>
      </x:c>
      <x:c r="F2157" s="3" t="str">
        <x:v>HORA</x:v>
      </x:c>
      <x:c r="G2157" s="10" t="n">
        <x:v>0</x:v>
      </x:c>
      <x:c r="H2157" s="10" t="str">
        <x:f>IF(G2157="","",G2157/12)</x:f>
      </x:c>
      <x:c r="I2157" s="10" t="n">
        <x:v>0</x:v>
      </x:c>
      <x:c r="J2157" s="10" t="str">
        <x:f>IF(H2157="","",I2157-H2157)</x:f>
      </x:c>
      <x:c r="K2157" s="11" t="str">
        <x:f>IF(H2157&gt;0,I2157/H2157,"")</x:f>
      </x:c>
      <x:c r="L2157" s="12" t="n">
        <x:v>0</x:v>
      </x:c>
      <x:c r="M2157" s="12" t="n">
        <x:v>0</x:v>
      </x:c>
      <x:c r="N2157" s="12" t="n">
        <x:f>M2157-L2157</x:f>
        <x:v>0</x:v>
      </x:c>
      <x:c r="O2157" s="3" t="str">
        <x:v>Anexo IX · fora do K</x:v>
      </x:c>
    </x:row>
    <x:row r="2158" ht="34" customHeight="1">
      <x:c r="A2158" s="3" t="str">
        <x:v>Agosto</x:v>
      </x:c>
      <x:c r="B2158" s="3" t="str">
        <x:v>PERDAS</x:v>
      </x:c>
      <x:c r="C2158" s="3" t="str">
        <x:v>PERDAS</x:v>
      </x:c>
      <x:c r="D2158" s="3" t="str">
        <x:v>5080300165</x:v>
      </x:c>
      <x:c r="E2158" s="9" t="str">
        <x:v>SERV NORMALIZACAO ESTRUTURACAO EQ BASIC</x:v>
      </x:c>
      <x:c r="F2158" s="3" t="str">
        <x:v>HORA</x:v>
      </x:c>
      <x:c r="G2158" s="10" t="n">
        <x:v>0</x:v>
      </x:c>
      <x:c r="H2158" s="10" t="str">
        <x:f>IF(G2158="","",G2158/12)</x:f>
      </x:c>
      <x:c r="I2158" s="10" t="n">
        <x:v>0</x:v>
      </x:c>
      <x:c r="J2158" s="10" t="str">
        <x:f>IF(H2158="","",I2158-H2158)</x:f>
      </x:c>
      <x:c r="K2158" s="11" t="str">
        <x:f>IF(H2158&gt;0,I2158/H2158,"")</x:f>
      </x:c>
      <x:c r="L2158" s="12" t="n">
        <x:v>0</x:v>
      </x:c>
      <x:c r="M2158" s="12" t="n">
        <x:v>0</x:v>
      </x:c>
      <x:c r="N2158" s="12" t="n">
        <x:f>M2158-L2158</x:f>
        <x:v>0</x:v>
      </x:c>
      <x:c r="O2158" s="3" t="str">
        <x:v>Anexo IX · fora do K</x:v>
      </x:c>
    </x:row>
    <x:row r="2159" ht="34" customHeight="1">
      <x:c r="A2159" s="3" t="str">
        <x:v>Agosto</x:v>
      </x:c>
      <x:c r="B2159" s="3" t="str">
        <x:v>PERDAS</x:v>
      </x:c>
      <x:c r="C2159" s="3" t="str">
        <x:v>PERDAS</x:v>
      </x:c>
      <x:c r="D2159" s="3" t="str">
        <x:v>5082000248</x:v>
      </x:c>
      <x:c r="E2159" s="9" t="str">
        <x:v>SERV EXTERNALIZACAO PADRAO NORM STC</x:v>
      </x:c>
      <x:c r="F2159" s="3" t="str">
        <x:v>UNIDADE</x:v>
      </x:c>
      <x:c r="G2159" s="10" t="n">
        <x:v>0</x:v>
      </x:c>
      <x:c r="H2159" s="10" t="str">
        <x:f>IF(G2159="","",G2159/12)</x:f>
      </x:c>
      <x:c r="I2159" s="10" t="n">
        <x:v>0</x:v>
      </x:c>
      <x:c r="J2159" s="10" t="str">
        <x:f>IF(H2159="","",I2159-H2159)</x:f>
      </x:c>
      <x:c r="K2159" s="11" t="str">
        <x:f>IF(H2159&gt;0,I2159/H2159,"")</x:f>
      </x:c>
      <x:c r="L2159" s="12" t="n">
        <x:v>0</x:v>
      </x:c>
      <x:c r="M2159" s="12" t="n">
        <x:v>0</x:v>
      </x:c>
      <x:c r="N2159" s="12" t="n">
        <x:f>M2159-L2159</x:f>
        <x:v>0</x:v>
      </x:c>
      <x:c r="O2159" s="3" t="str">
        <x:v>Anexo IX · fora do K</x:v>
      </x:c>
    </x:row>
    <x:row r="2160" ht="34" customHeight="1">
      <x:c r="A2160" s="3" t="str">
        <x:v>Agosto</x:v>
      </x:c>
      <x:c r="B2160" s="3" t="str">
        <x:v>PERDAS</x:v>
      </x:c>
      <x:c r="C2160" s="3" t="str">
        <x:v>PERDAS</x:v>
      </x:c>
      <x:c r="D2160" s="3" t="str">
        <x:v>5082000223</x:v>
      </x:c>
      <x:c r="E2160" s="9" t="str">
        <x:v>INST CAIXA MEDICAO BLINDAGEM NORM STC</x:v>
      </x:c>
      <x:c r="F2160" s="3" t="str">
        <x:v>UNIDADE</x:v>
      </x:c>
      <x:c r="G2160" s="10" t="n">
        <x:v>0</x:v>
      </x:c>
      <x:c r="H2160" s="10" t="str">
        <x:f>IF(G2160="","",G2160/12)</x:f>
      </x:c>
      <x:c r="I2160" s="10" t="n">
        <x:v>0</x:v>
      </x:c>
      <x:c r="J2160" s="10" t="str">
        <x:f>IF(H2160="","",I2160-H2160)</x:f>
      </x:c>
      <x:c r="K2160" s="11" t="str">
        <x:f>IF(H2160&gt;0,I2160/H2160,"")</x:f>
      </x:c>
      <x:c r="L2160" s="12" t="n">
        <x:v>0</x:v>
      </x:c>
      <x:c r="M2160" s="12" t="n">
        <x:v>0</x:v>
      </x:c>
      <x:c r="N2160" s="12" t="n">
        <x:f>M2160-L2160</x:f>
        <x:v>0</x:v>
      </x:c>
      <x:c r="O2160" s="3" t="str">
        <x:v>Anexo IX · fora do K</x:v>
      </x:c>
    </x:row>
    <x:row r="2161" ht="34" customHeight="1">
      <x:c r="A2161" s="3" t="str">
        <x:v>Agosto</x:v>
      </x:c>
      <x:c r="B2161" s="3" t="str">
        <x:v>PERDAS</x:v>
      </x:c>
      <x:c r="C2161" s="3" t="str">
        <x:v>PERDAS</x:v>
      </x:c>
      <x:c r="D2161" s="3" t="str">
        <x:v>5082000260</x:v>
      </x:c>
      <x:c r="E2161" s="9" t="str">
        <x:v>INST MODULO NIC UC TELEMED</x:v>
      </x:c>
      <x:c r="F2161" s="3" t="str">
        <x:v>UNIDADE</x:v>
      </x:c>
      <x:c r="G2161" s="10" t="n">
        <x:v>0</x:v>
      </x:c>
      <x:c r="H2161" s="10" t="str">
        <x:f>IF(G2161="","",G2161/12)</x:f>
      </x:c>
      <x:c r="I2161" s="10" t="n">
        <x:v>0</x:v>
      </x:c>
      <x:c r="J2161" s="10" t="str">
        <x:f>IF(H2161="","",I2161-H2161)</x:f>
      </x:c>
      <x:c r="K2161" s="11" t="str">
        <x:f>IF(H2161&gt;0,I2161/H2161,"")</x:f>
      </x:c>
      <x:c r="L2161" s="12" t="n">
        <x:v>0</x:v>
      </x:c>
      <x:c r="M2161" s="12" t="n">
        <x:v>0</x:v>
      </x:c>
      <x:c r="N2161" s="12" t="n">
        <x:f>M2161-L2161</x:f>
        <x:v>0</x:v>
      </x:c>
      <x:c r="O2161" s="3" t="str">
        <x:v>Anexo IX · fora do K</x:v>
      </x:c>
    </x:row>
    <x:row r="2162" ht="34" customHeight="1">
      <x:c r="A2162" s="3" t="str">
        <x:v>Agosto</x:v>
      </x:c>
      <x:c r="B2162" s="3" t="str">
        <x:v>PERDAS</x:v>
      </x:c>
      <x:c r="C2162" s="3" t="str">
        <x:v>PERDAS</x:v>
      </x:c>
      <x:c r="D2162" s="3" t="str">
        <x:v>5082000261</x:v>
      </x:c>
      <x:c r="E2162" s="9" t="str">
        <x:v>RET MODULO NIC UC TELEMED</x:v>
      </x:c>
      <x:c r="F2162" s="3" t="str">
        <x:v>UNIDADE</x:v>
      </x:c>
      <x:c r="G2162" s="10" t="n">
        <x:v>0</x:v>
      </x:c>
      <x:c r="H2162" s="10" t="str">
        <x:f>IF(G2162="","",G2162/12)</x:f>
      </x:c>
      <x:c r="I2162" s="10" t="n">
        <x:v>0</x:v>
      </x:c>
      <x:c r="J2162" s="10" t="str">
        <x:f>IF(H2162="","",I2162-H2162)</x:f>
      </x:c>
      <x:c r="K2162" s="11" t="str">
        <x:f>IF(H2162&gt;0,I2162/H2162,"")</x:f>
      </x:c>
      <x:c r="L2162" s="12" t="n">
        <x:v>0</x:v>
      </x:c>
      <x:c r="M2162" s="12" t="n">
        <x:v>0</x:v>
      </x:c>
      <x:c r="N2162" s="12" t="n">
        <x:f>M2162-L2162</x:f>
        <x:v>0</x:v>
      </x:c>
      <x:c r="O2162" s="3" t="str">
        <x:v>Anexo IX · fora do K</x:v>
      </x:c>
    </x:row>
    <x:row r="2163" ht="34" customHeight="1">
      <x:c r="A2163" s="3" t="str">
        <x:v>Agosto</x:v>
      </x:c>
      <x:c r="B2163" s="3" t="str">
        <x:v>PERDAS</x:v>
      </x:c>
      <x:c r="C2163" s="3" t="str">
        <x:v>PERDAS</x:v>
      </x:c>
      <x:c r="D2163" s="3" t="str">
        <x:v>5020000135</x:v>
      </x:c>
      <x:c r="E2163" s="9" t="str">
        <x:v>INST POSTE MET QUAD 7M RD NORM STC</x:v>
      </x:c>
      <x:c r="F2163" s="3" t="str">
        <x:v>UNIDADE</x:v>
      </x:c>
      <x:c r="G2163" s="10" t="n">
        <x:v>0</x:v>
      </x:c>
      <x:c r="H2163" s="10" t="str">
        <x:f>IF(G2163="","",G2163/12)</x:f>
      </x:c>
      <x:c r="I2163" s="10" t="n">
        <x:v>0</x:v>
      </x:c>
      <x:c r="J2163" s="10" t="str">
        <x:f>IF(H2163="","",I2163-H2163)</x:f>
      </x:c>
      <x:c r="K2163" s="11" t="str">
        <x:f>IF(H2163&gt;0,I2163/H2163,"")</x:f>
      </x:c>
      <x:c r="L2163" s="12" t="n">
        <x:v>0</x:v>
      </x:c>
      <x:c r="M2163" s="12" t="n">
        <x:v>0</x:v>
      </x:c>
      <x:c r="N2163" s="12" t="n">
        <x:f>M2163-L2163</x:f>
        <x:v>0</x:v>
      </x:c>
      <x:c r="O2163" s="3" t="str">
        <x:v>Anexo IX · fora do K</x:v>
      </x:c>
    </x:row>
    <x:row r="2164" ht="34" customHeight="1">
      <x:c r="A2164" s="3" t="str">
        <x:v>Agosto</x:v>
      </x:c>
      <x:c r="B2164" s="3" t="str">
        <x:v>PERDAS</x:v>
      </x:c>
      <x:c r="C2164" s="3" t="str">
        <x:v>PERDAS</x:v>
      </x:c>
      <x:c r="D2164" s="3" t="str">
        <x:v>5082000273</x:v>
      </x:c>
      <x:c r="E2164" s="9" t="str">
        <x:v>INST MED FISCAL CONVENC TD C/ LEV MF STC</x:v>
      </x:c>
      <x:c r="F2164" s="3" t="str">
        <x:v>CONJUNTO</x:v>
      </x:c>
      <x:c r="G2164" s="10" t="n">
        <x:v>0</x:v>
      </x:c>
      <x:c r="H2164" s="10" t="str">
        <x:f>IF(G2164="","",G2164/12)</x:f>
      </x:c>
      <x:c r="I2164" s="10" t="n">
        <x:v>0</x:v>
      </x:c>
      <x:c r="J2164" s="10" t="str">
        <x:f>IF(H2164="","",I2164-H2164)</x:f>
      </x:c>
      <x:c r="K2164" s="11" t="str">
        <x:f>IF(H2164&gt;0,I2164/H2164,"")</x:f>
      </x:c>
      <x:c r="L2164" s="12" t="n">
        <x:v>0</x:v>
      </x:c>
      <x:c r="M2164" s="12" t="n">
        <x:v>0</x:v>
      </x:c>
      <x:c r="N2164" s="12" t="n">
        <x:f>M2164-L2164</x:f>
        <x:v>0</x:v>
      </x:c>
      <x:c r="O2164" s="3" t="str">
        <x:v>Anexo IX · fora do K</x:v>
      </x:c>
    </x:row>
    <x:row r="2165" ht="34" customHeight="1">
      <x:c r="A2165" s="3" t="str">
        <x:v>Agosto</x:v>
      </x:c>
      <x:c r="B2165" s="3" t="str">
        <x:v>PERDAS</x:v>
      </x:c>
      <x:c r="C2165" s="3" t="str">
        <x:v>PERDAS</x:v>
      </x:c>
      <x:c r="D2165" s="3" t="str">
        <x:v>5082000258</x:v>
      </x:c>
      <x:c r="E2165" s="9" t="str">
        <x:v>INST CHAVE AFERICAO TRAFO ENERGIZ MF STC</x:v>
      </x:c>
      <x:c r="F2165" s="3" t="str">
        <x:v>UNIDADE</x:v>
      </x:c>
      <x:c r="G2165" s="10" t="n">
        <x:v>0</x:v>
      </x:c>
      <x:c r="H2165" s="10" t="str">
        <x:f>IF(G2165="","",G2165/12)</x:f>
      </x:c>
      <x:c r="I2165" s="10" t="n">
        <x:v>0</x:v>
      </x:c>
      <x:c r="J2165" s="10" t="str">
        <x:f>IF(H2165="","",I2165-H2165)</x:f>
      </x:c>
      <x:c r="K2165" s="11" t="str">
        <x:f>IF(H2165&gt;0,I2165/H2165,"")</x:f>
      </x:c>
      <x:c r="L2165" s="12" t="n">
        <x:v>0</x:v>
      </x:c>
      <x:c r="M2165" s="12" t="n">
        <x:v>0</x:v>
      </x:c>
      <x:c r="N2165" s="12" t="n">
        <x:f>M2165-L2165</x:f>
        <x:v>0</x:v>
      </x:c>
      <x:c r="O2165" s="3" t="str">
        <x:v>Anexo IX · fora do K</x:v>
      </x:c>
    </x:row>
    <x:row r="2166" ht="34" customHeight="1">
      <x:c r="A2166" s="3" t="str">
        <x:v>Agosto</x:v>
      </x:c>
      <x:c r="B2166" s="3" t="str">
        <x:v>PERDAS</x:v>
      </x:c>
      <x:c r="C2166" s="3" t="str">
        <x:v>PERDAS</x:v>
      </x:c>
      <x:c r="D2166" s="3" t="str">
        <x:v>5082000256</x:v>
      </x:c>
      <x:c r="E2166" s="9" t="str">
        <x:v>INST CAIXA MEDICAO TRAFO ENERGIZ MF STC</x:v>
      </x:c>
      <x:c r="F2166" s="3" t="str">
        <x:v>UNIDADE</x:v>
      </x:c>
      <x:c r="G2166" s="10" t="n">
        <x:v>0</x:v>
      </x:c>
      <x:c r="H2166" s="10" t="str">
        <x:f>IF(G2166="","",G2166/12)</x:f>
      </x:c>
      <x:c r="I2166" s="10" t="n">
        <x:v>0</x:v>
      </x:c>
      <x:c r="J2166" s="10" t="str">
        <x:f>IF(H2166="","",I2166-H2166)</x:f>
      </x:c>
      <x:c r="K2166" s="11" t="str">
        <x:f>IF(H2166&gt;0,I2166/H2166,"")</x:f>
      </x:c>
      <x:c r="L2166" s="12" t="n">
        <x:v>0</x:v>
      </x:c>
      <x:c r="M2166" s="12" t="n">
        <x:v>0</x:v>
      </x:c>
      <x:c r="N2166" s="12" t="n">
        <x:f>M2166-L2166</x:f>
        <x:v>0</x:v>
      </x:c>
      <x:c r="O2166" s="3" t="str">
        <x:v>Anexo IX · fora do K</x:v>
      </x:c>
    </x:row>
    <x:row r="2167" ht="34" customHeight="1">
      <x:c r="A2167" s="3" t="str">
        <x:v>Agosto</x:v>
      </x:c>
      <x:c r="B2167" s="3" t="str">
        <x:v>PERDAS</x:v>
      </x:c>
      <x:c r="C2167" s="3" t="str">
        <x:v>PERDAS</x:v>
      </x:c>
      <x:c r="D2167" s="3" t="str">
        <x:v>5082000275</x:v>
      </x:c>
      <x:c r="E2167" s="9" t="str">
        <x:v>INST TC MED FISCAL TRAFO ENERGIZ MF STC</x:v>
      </x:c>
      <x:c r="F2167" s="3" t="str">
        <x:v>UNIDADE</x:v>
      </x:c>
      <x:c r="G2167" s="10" t="n">
        <x:v>0</x:v>
      </x:c>
      <x:c r="H2167" s="10" t="str">
        <x:f>IF(G2167="","",G2167/12)</x:f>
      </x:c>
      <x:c r="I2167" s="10" t="n">
        <x:v>0</x:v>
      </x:c>
      <x:c r="J2167" s="10" t="str">
        <x:f>IF(H2167="","",I2167-H2167)</x:f>
      </x:c>
      <x:c r="K2167" s="11" t="str">
        <x:f>IF(H2167&gt;0,I2167/H2167,"")</x:f>
      </x:c>
      <x:c r="L2167" s="12" t="n">
        <x:v>0</x:v>
      </x:c>
      <x:c r="M2167" s="12" t="n">
        <x:v>0</x:v>
      </x:c>
      <x:c r="N2167" s="12" t="n">
        <x:f>M2167-L2167</x:f>
        <x:v>0</x:v>
      </x:c>
      <x:c r="O2167" s="3" t="str">
        <x:v>Anexo IX · fora do K</x:v>
      </x:c>
    </x:row>
    <x:row r="2168" ht="34" customHeight="1">
      <x:c r="A2168" s="3" t="str">
        <x:v>Agosto</x:v>
      </x:c>
      <x:c r="B2168" s="3" t="str">
        <x:v>PERDAS</x:v>
      </x:c>
      <x:c r="C2168" s="3" t="str">
        <x:v>PERDAS</x:v>
      </x:c>
      <x:c r="D2168" s="3" t="str">
        <x:v>5082000276</x:v>
      </x:c>
      <x:c r="E2168" s="9" t="str">
        <x:v>RET TC MED FISCAL TRAFO ENERGIZ MF STC</x:v>
      </x:c>
      <x:c r="F2168" s="3" t="str">
        <x:v>UNIDADE</x:v>
      </x:c>
      <x:c r="G2168" s="10" t="n">
        <x:v>0</x:v>
      </x:c>
      <x:c r="H2168" s="10" t="str">
        <x:f>IF(G2168="","",G2168/12)</x:f>
      </x:c>
      <x:c r="I2168" s="10" t="n">
        <x:v>0</x:v>
      </x:c>
      <x:c r="J2168" s="10" t="str">
        <x:f>IF(H2168="","",I2168-H2168)</x:f>
      </x:c>
      <x:c r="K2168" s="11" t="str">
        <x:f>IF(H2168&gt;0,I2168/H2168,"")</x:f>
      </x:c>
      <x:c r="L2168" s="12" t="n">
        <x:v>0</x:v>
      </x:c>
      <x:c r="M2168" s="12" t="n">
        <x:v>0</x:v>
      </x:c>
      <x:c r="N2168" s="12" t="n">
        <x:f>M2168-L2168</x:f>
        <x:v>0</x:v>
      </x:c>
      <x:c r="O2168" s="3" t="str">
        <x:v>Anexo IX · fora do K</x:v>
      </x:c>
    </x:row>
    <x:row r="2169" ht="34" customHeight="1">
      <x:c r="A2169" s="3" t="str">
        <x:v>Agosto</x:v>
      </x:c>
      <x:c r="B2169" s="3" t="str">
        <x:v>PERDAS</x:v>
      </x:c>
      <x:c r="C2169" s="3" t="str">
        <x:v>PERDAS</x:v>
      </x:c>
      <x:c r="D2169" s="3" t="str">
        <x:v>5082000259</x:v>
      </x:c>
      <x:c r="E2169" s="9" t="str">
        <x:v>INST MED FISCAL TOTALIZ TD S/ LEV MF STC</x:v>
      </x:c>
      <x:c r="F2169" s="3" t="str">
        <x:v>UNIDADE</x:v>
      </x:c>
      <x:c r="G2169" s="10" t="n">
        <x:v>0</x:v>
      </x:c>
      <x:c r="H2169" s="10" t="str">
        <x:f>IF(G2169="","",G2169/12)</x:f>
      </x:c>
      <x:c r="I2169" s="10" t="n">
        <x:v>0</x:v>
      </x:c>
      <x:c r="J2169" s="10" t="str">
        <x:f>IF(H2169="","",I2169-H2169)</x:f>
      </x:c>
      <x:c r="K2169" s="11" t="str">
        <x:f>IF(H2169&gt;0,I2169/H2169,"")</x:f>
      </x:c>
      <x:c r="L2169" s="12" t="n">
        <x:v>0</x:v>
      </x:c>
      <x:c r="M2169" s="12" t="n">
        <x:v>0</x:v>
      </x:c>
      <x:c r="N2169" s="12" t="n">
        <x:f>M2169-L2169</x:f>
        <x:v>0</x:v>
      </x:c>
      <x:c r="O2169" s="3" t="str">
        <x:v>Anexo IX · fora do K</x:v>
      </x:c>
    </x:row>
    <x:row r="2170" ht="34" customHeight="1">
      <x:c r="A2170" s="3" t="str">
        <x:v>Agosto</x:v>
      </x:c>
      <x:c r="B2170" s="3" t="str">
        <x:v>PERDAS</x:v>
      </x:c>
      <x:c r="C2170" s="3" t="str">
        <x:v>PERDAS</x:v>
      </x:c>
      <x:c r="D2170" s="3" t="str">
        <x:v>5082000253</x:v>
      </x:c>
      <x:c r="E2170" s="9" t="str">
        <x:v>RET MED FISCAL TOTALIZ TD S/ LEV MF STC</x:v>
      </x:c>
      <x:c r="F2170" s="3" t="str">
        <x:v>UNIDADE</x:v>
      </x:c>
      <x:c r="G2170" s="10" t="n">
        <x:v>0</x:v>
      </x:c>
      <x:c r="H2170" s="10" t="str">
        <x:f>IF(G2170="","",G2170/12)</x:f>
      </x:c>
      <x:c r="I2170" s="10" t="n">
        <x:v>0</x:v>
      </x:c>
      <x:c r="J2170" s="10" t="str">
        <x:f>IF(H2170="","",I2170-H2170)</x:f>
      </x:c>
      <x:c r="K2170" s="11" t="str">
        <x:f>IF(H2170&gt;0,I2170/H2170,"")</x:f>
      </x:c>
      <x:c r="L2170" s="12" t="n">
        <x:v>0</x:v>
      </x:c>
      <x:c r="M2170" s="12" t="n">
        <x:v>0</x:v>
      </x:c>
      <x:c r="N2170" s="12" t="n">
        <x:f>M2170-L2170</x:f>
        <x:v>0</x:v>
      </x:c>
      <x:c r="O2170" s="3" t="str">
        <x:v>Anexo IX · fora do K</x:v>
      </x:c>
    </x:row>
    <x:row r="2171" ht="34" customHeight="1">
      <x:c r="A2171" s="3" t="str">
        <x:v>Agosto</x:v>
      </x:c>
      <x:c r="B2171" s="3" t="str">
        <x:v>PERDAS</x:v>
      </x:c>
      <x:c r="C2171" s="3" t="str">
        <x:v>PERDAS</x:v>
      </x:c>
      <x:c r="D2171" s="3" t="str">
        <x:v>5082000274</x:v>
      </x:c>
      <x:c r="E2171" s="9" t="str">
        <x:v>INST MED FISCAL CONVENC TD S/ LEV MF STC</x:v>
      </x:c>
      <x:c r="F2171" s="3" t="str">
        <x:v>UNIDADE</x:v>
      </x:c>
      <x:c r="G2171" s="10" t="n">
        <x:v>0</x:v>
      </x:c>
      <x:c r="H2171" s="10" t="str">
        <x:f>IF(G2171="","",G2171/12)</x:f>
      </x:c>
      <x:c r="I2171" s="10" t="n">
        <x:v>0</x:v>
      </x:c>
      <x:c r="J2171" s="10" t="str">
        <x:f>IF(H2171="","",I2171-H2171)</x:f>
      </x:c>
      <x:c r="K2171" s="11" t="str">
        <x:f>IF(H2171&gt;0,I2171/H2171,"")</x:f>
      </x:c>
      <x:c r="L2171" s="12" t="n">
        <x:v>0</x:v>
      </x:c>
      <x:c r="M2171" s="12" t="n">
        <x:v>0</x:v>
      </x:c>
      <x:c r="N2171" s="12" t="n">
        <x:f>M2171-L2171</x:f>
        <x:v>0</x:v>
      </x:c>
      <x:c r="O2171" s="3" t="str">
        <x:v>Anexo IX · fora do K</x:v>
      </x:c>
    </x:row>
    <x:row r="2172" ht="34" customHeight="1">
      <x:c r="A2172" s="3" t="str">
        <x:v>Agosto</x:v>
      </x:c>
      <x:c r="B2172" s="3" t="str">
        <x:v>PERDAS</x:v>
      </x:c>
      <x:c r="C2172" s="3" t="str">
        <x:v>PERDAS</x:v>
      </x:c>
      <x:c r="D2172" s="3" t="str">
        <x:v>5082000257</x:v>
      </x:c>
      <x:c r="E2172" s="9" t="str">
        <x:v>INST MEDIDOR TRAFO ENERGIZ MF STC</x:v>
      </x:c>
      <x:c r="F2172" s="3" t="str">
        <x:v>UNIDADE</x:v>
      </x:c>
      <x:c r="G2172" s="10" t="n">
        <x:v>0</x:v>
      </x:c>
      <x:c r="H2172" s="10" t="str">
        <x:f>IF(G2172="","",G2172/12)</x:f>
      </x:c>
      <x:c r="I2172" s="10" t="n">
        <x:v>0</x:v>
      </x:c>
      <x:c r="J2172" s="10" t="str">
        <x:f>IF(H2172="","",I2172-H2172)</x:f>
      </x:c>
      <x:c r="K2172" s="11" t="str">
        <x:f>IF(H2172&gt;0,I2172/H2172,"")</x:f>
      </x:c>
      <x:c r="L2172" s="12" t="n">
        <x:v>0</x:v>
      </x:c>
      <x:c r="M2172" s="12" t="n">
        <x:v>0</x:v>
      </x:c>
      <x:c r="N2172" s="12" t="n">
        <x:f>M2172-L2172</x:f>
        <x:v>0</x:v>
      </x:c>
      <x:c r="O2172" s="3" t="str">
        <x:v>Anexo IX · fora do K</x:v>
      </x:c>
    </x:row>
    <x:row r="2173" ht="34" customHeight="1">
      <x:c r="A2173" s="3" t="str">
        <x:v>Agosto</x:v>
      </x:c>
      <x:c r="B2173" s="3" t="str">
        <x:v>PERDAS</x:v>
      </x:c>
      <x:c r="C2173" s="3" t="str">
        <x:v>PERDAS</x:v>
      </x:c>
      <x:c r="D2173" s="3" t="str">
        <x:v>5082000252</x:v>
      </x:c>
      <x:c r="E2173" s="9" t="str">
        <x:v>RET MEDIDOR TRAFO ENERGIZ MF STC</x:v>
      </x:c>
      <x:c r="F2173" s="3" t="str">
        <x:v>UNIDADE</x:v>
      </x:c>
      <x:c r="G2173" s="10" t="n">
        <x:v>0</x:v>
      </x:c>
      <x:c r="H2173" s="10" t="str">
        <x:f>IF(G2173="","",G2173/12)</x:f>
      </x:c>
      <x:c r="I2173" s="10" t="n">
        <x:v>0</x:v>
      </x:c>
      <x:c r="J2173" s="10" t="str">
        <x:f>IF(H2173="","",I2173-H2173)</x:f>
      </x:c>
      <x:c r="K2173" s="11" t="str">
        <x:f>IF(H2173&gt;0,I2173/H2173,"")</x:f>
      </x:c>
      <x:c r="L2173" s="12" t="n">
        <x:v>0</x:v>
      </x:c>
      <x:c r="M2173" s="12" t="n">
        <x:v>0</x:v>
      </x:c>
      <x:c r="N2173" s="12" t="n">
        <x:f>M2173-L2173</x:f>
        <x:v>0</x:v>
      </x:c>
      <x:c r="O2173" s="3" t="str">
        <x:v>Anexo IX · fora do K</x:v>
      </x:c>
    </x:row>
    <x:row r="2174" ht="34" customHeight="1">
      <x:c r="A2174" s="3" t="str">
        <x:v>Agosto</x:v>
      </x:c>
      <x:c r="B2174" s="3" t="str">
        <x:v>PERDAS</x:v>
      </x:c>
      <x:c r="C2174" s="3" t="str">
        <x:v>PERDAS</x:v>
      </x:c>
      <x:c r="D2174" s="3" t="str">
        <x:v>5082000255</x:v>
      </x:c>
      <x:c r="E2174" s="9" t="str">
        <x:v>INST RAMAL PRIMARIO DA MEDICAO MF STC</x:v>
      </x:c>
      <x:c r="F2174" s="3" t="str">
        <x:v>UNIDADE</x:v>
      </x:c>
      <x:c r="G2174" s="10" t="n">
        <x:v>0</x:v>
      </x:c>
      <x:c r="H2174" s="10" t="str">
        <x:f>IF(G2174="","",G2174/12)</x:f>
      </x:c>
      <x:c r="I2174" s="10" t="n">
        <x:v>0</x:v>
      </x:c>
      <x:c r="J2174" s="10" t="str">
        <x:f>IF(H2174="","",I2174-H2174)</x:f>
      </x:c>
      <x:c r="K2174" s="11" t="str">
        <x:f>IF(H2174&gt;0,I2174/H2174,"")</x:f>
      </x:c>
      <x:c r="L2174" s="12" t="n">
        <x:v>0</x:v>
      </x:c>
      <x:c r="M2174" s="12" t="n">
        <x:v>0</x:v>
      </x:c>
      <x:c r="N2174" s="12" t="n">
        <x:f>M2174-L2174</x:f>
        <x:v>0</x:v>
      </x:c>
      <x:c r="O2174" s="3" t="str">
        <x:v>Anexo IX · fora do K</x:v>
      </x:c>
    </x:row>
    <x:row r="2175" ht="34" customHeight="1">
      <x:c r="A2175" s="3" t="str">
        <x:v>Agosto</x:v>
      </x:c>
      <x:c r="B2175" s="3" t="str">
        <x:v>PERDAS</x:v>
      </x:c>
      <x:c r="C2175" s="3" t="str">
        <x:v>PERDAS</x:v>
      </x:c>
      <x:c r="D2175" s="3" t="str">
        <x:v>5082000254</x:v>
      </x:c>
      <x:c r="E2175" s="9" t="str">
        <x:v>INST RAMAL SECUNDARIO DA MEDICAO MF STC</x:v>
      </x:c>
      <x:c r="F2175" s="3" t="str">
        <x:v>UNIDADE</x:v>
      </x:c>
      <x:c r="G2175" s="10" t="n">
        <x:v>0</x:v>
      </x:c>
      <x:c r="H2175" s="10" t="str">
        <x:f>IF(G2175="","",G2175/12)</x:f>
      </x:c>
      <x:c r="I2175" s="10" t="n">
        <x:v>0</x:v>
      </x:c>
      <x:c r="J2175" s="10" t="str">
        <x:f>IF(H2175="","",I2175-H2175)</x:f>
      </x:c>
      <x:c r="K2175" s="11" t="str">
        <x:f>IF(H2175&gt;0,I2175/H2175,"")</x:f>
      </x:c>
      <x:c r="L2175" s="12" t="n">
        <x:v>0</x:v>
      </x:c>
      <x:c r="M2175" s="12" t="n">
        <x:v>0</x:v>
      </x:c>
      <x:c r="N2175" s="12" t="n">
        <x:f>M2175-L2175</x:f>
        <x:v>0</x:v>
      </x:c>
      <x:c r="O2175" s="3" t="str">
        <x:v>Anexo IX · fora do K</x:v>
      </x:c>
    </x:row>
    <x:row r="2176" ht="34" customHeight="1">
      <x:c r="A2176" s="3" t="str">
        <x:v>Agosto</x:v>
      </x:c>
      <x:c r="B2176" s="3" t="str">
        <x:v>PERDAS</x:v>
      </x:c>
      <x:c r="C2176" s="3" t="str">
        <x:v>PERDAS</x:v>
      </x:c>
      <x:c r="D2176" s="3" t="str">
        <x:v>5082000262</x:v>
      </x:c>
      <x:c r="E2176" s="9" t="str">
        <x:v>SERV ATUALIZACAO FIRMWARE MF STC</x:v>
      </x:c>
      <x:c r="F2176" s="3" t="str">
        <x:v>UNIDADE</x:v>
      </x:c>
      <x:c r="G2176" s="10" t="n">
        <x:v>0</x:v>
      </x:c>
      <x:c r="H2176" s="10" t="str">
        <x:f>IF(G2176="","",G2176/12)</x:f>
      </x:c>
      <x:c r="I2176" s="10" t="n">
        <x:v>0</x:v>
      </x:c>
      <x:c r="J2176" s="10" t="str">
        <x:f>IF(H2176="","",I2176-H2176)</x:f>
      </x:c>
      <x:c r="K2176" s="11" t="str">
        <x:f>IF(H2176&gt;0,I2176/H2176,"")</x:f>
      </x:c>
      <x:c r="L2176" s="12" t="n">
        <x:v>0</x:v>
      </x:c>
      <x:c r="M2176" s="12" t="n">
        <x:v>0</x:v>
      </x:c>
      <x:c r="N2176" s="12" t="n">
        <x:f>M2176-L2176</x:f>
        <x:v>0</x:v>
      </x:c>
      <x:c r="O2176" s="3" t="str">
        <x:v>Anexo IX · fora do K</x:v>
      </x:c>
    </x:row>
    <x:row r="2177" ht="34" customHeight="1">
      <x:c r="A2177" s="3" t="str">
        <x:v>Agosto</x:v>
      </x:c>
      <x:c r="B2177" s="3" t="str">
        <x:v>O&amp;M</x:v>
      </x:c>
      <x:c r="C2177" s="3" t="str">
        <x:v>QUALIDADE</x:v>
      </x:c>
      <x:c r="D2177" s="3" t="str">
        <x:v>5025300057</x:v>
      </x:c>
      <x:c r="E2177" s="9" t="str">
        <x:v>TURMA QUALIDADE EM DISP</x:v>
      </x:c>
      <x:c r="F2177" s="3" t="str">
        <x:v>HORA</x:v>
      </x:c>
      <x:c r="G2177" s="10" t="n">
        <x:v>11460</x:v>
      </x:c>
      <x:c r="H2177" s="10" t="n">
        <x:f>IF(G2177="","",G2177/12)</x:f>
        <x:v>955</x:v>
      </x:c>
      <x:c r="I2177" s="10" t="n">
        <x:v>839.8</x:v>
      </x:c>
      <x:c r="J2177" s="10" t="n">
        <x:f>IF(H2177="","",I2177-H2177)</x:f>
        <x:v>-115.20000000000005</x:v>
      </x:c>
      <x:c r="K2177" s="11" t="n">
        <x:f>IF(H2177&gt;0,I2177/H2177,"")</x:f>
        <x:v>0.8793717277486911</x:v>
      </x:c>
      <x:c r="L2177" s="12" t="n">
        <x:v>231606.6</x:v>
      </x:c>
      <x:c r="M2177" s="12" t="n">
        <x:v>203668.3</x:v>
      </x:c>
      <x:c r="N2177" s="12" t="n">
        <x:f>M2177-L2177</x:f>
        <x:v>-27938.300000000017</x:v>
      </x:c>
      <x:c r="O2177" s="3" t="str">
        <x:v>Anexo IX · fora do K</x:v>
      </x:c>
    </x:row>
    <x:row r="2178" ht="34" customHeight="1">
      <x:c r="A2178" s="3" t="str">
        <x:v>Agosto</x:v>
      </x:c>
      <x:c r="B2178" s="3" t="str">
        <x:v>O&amp;M</x:v>
      </x:c>
      <x:c r="C2178" s="3" t="str">
        <x:v>QUALIDADE</x:v>
      </x:c>
      <x:c r="D2178" s="3" t="str">
        <x:v>5025300271</x:v>
      </x:c>
      <x:c r="E2178" s="9" t="str">
        <x:v>TURMA QUALIDADE ATEND EMERGENCIAL</x:v>
      </x:c>
      <x:c r="F2178" s="3" t="str">
        <x:v>HORA</x:v>
      </x:c>
      <x:c r="G2178" s="10" t="n">
        <x:v>0</x:v>
      </x:c>
      <x:c r="H2178" s="10" t="str">
        <x:f>IF(G2178="","",G2178/12)</x:f>
      </x:c>
      <x:c r="I2178" s="10" t="n">
        <x:v>0</x:v>
      </x:c>
      <x:c r="J2178" s="10" t="str">
        <x:f>IF(H2178="","",I2178-H2178)</x:f>
      </x:c>
      <x:c r="K2178" s="11" t="str">
        <x:f>IF(H2178&gt;0,I2178/H2178,"")</x:f>
      </x:c>
      <x:c r="L2178" s="12" t="n">
        <x:v>0</x:v>
      </x:c>
      <x:c r="M2178" s="12" t="n">
        <x:v>0</x:v>
      </x:c>
      <x:c r="N2178" s="12" t="n">
        <x:f>M2178-L2178</x:f>
        <x:v>0</x:v>
      </x:c>
      <x:c r="O2178" s="3" t="str">
        <x:v>Anexo IX · fora do K</x:v>
      </x:c>
    </x:row>
    <x:row r="2179" ht="34" customHeight="1">
      <x:c r="A2179" s="3" t="str">
        <x:v>Agosto</x:v>
      </x:c>
      <x:c r="B2179" s="3" t="str">
        <x:v>O&amp;M</x:v>
      </x:c>
      <x:c r="C2179" s="3" t="str">
        <x:v>QUALIDADE</x:v>
      </x:c>
      <x:c r="D2179" s="3" t="str">
        <x:v>5025300278</x:v>
      </x:c>
      <x:c r="E2179" s="9" t="str">
        <x:v>TURMA QUALIDADE ATEND EMERGENCIAL (25%)</x:v>
      </x:c>
      <x:c r="F2179" s="3" t="str">
        <x:v>HORA</x:v>
      </x:c>
      <x:c r="G2179" s="10" t="n">
        <x:v>0</x:v>
      </x:c>
      <x:c r="H2179" s="10" t="str">
        <x:f>IF(G2179="","",G2179/12)</x:f>
      </x:c>
      <x:c r="I2179" s="10" t="n">
        <x:v>0</x:v>
      </x:c>
      <x:c r="J2179" s="10" t="str">
        <x:f>IF(H2179="","",I2179-H2179)</x:f>
      </x:c>
      <x:c r="K2179" s="11" t="str">
        <x:f>IF(H2179&gt;0,I2179/H2179,"")</x:f>
      </x:c>
      <x:c r="L2179" s="12" t="n">
        <x:v>0</x:v>
      </x:c>
      <x:c r="M2179" s="12" t="n">
        <x:v>0</x:v>
      </x:c>
      <x:c r="N2179" s="12" t="n">
        <x:f>M2179-L2179</x:f>
        <x:v>0</x:v>
      </x:c>
      <x:c r="O2179" s="3" t="str">
        <x:v>Anexo IX · fora do K</x:v>
      </x:c>
    </x:row>
    <x:row r="2180" ht="34" customHeight="1">
      <x:c r="A2180" s="3" t="str">
        <x:v>Agosto</x:v>
      </x:c>
      <x:c r="B2180" s="3" t="str">
        <x:v>O&amp;M</x:v>
      </x:c>
      <x:c r="C2180" s="3" t="str">
        <x:v>QUALIDADE</x:v>
      </x:c>
      <x:c r="D2180" s="3" t="str">
        <x:v>5025300263</x:v>
      </x:c>
      <x:c r="E2180" s="9" t="str">
        <x:v>TURMA QUALIDADE SOBREAVISO</x:v>
      </x:c>
      <x:c r="F2180" s="3" t="str">
        <x:v>HORA</x:v>
      </x:c>
      <x:c r="G2180" s="10" t="n">
        <x:v>0</x:v>
      </x:c>
      <x:c r="H2180" s="10" t="str">
        <x:f>IF(G2180="","",G2180/12)</x:f>
      </x:c>
      <x:c r="I2180" s="10" t="n">
        <x:v>0</x:v>
      </x:c>
      <x:c r="J2180" s="10" t="str">
        <x:f>IF(H2180="","",I2180-H2180)</x:f>
      </x:c>
      <x:c r="K2180" s="11" t="str">
        <x:f>IF(H2180&gt;0,I2180/H2180,"")</x:f>
      </x:c>
      <x:c r="L2180" s="12" t="n">
        <x:v>0</x:v>
      </x:c>
      <x:c r="M2180" s="12" t="n">
        <x:v>0</x:v>
      </x:c>
      <x:c r="N2180" s="12" t="n">
        <x:f>M2180-L2180</x:f>
        <x:v>0</x:v>
      </x:c>
      <x:c r="O2180" s="3" t="str">
        <x:v>Anexo IX · fora do K</x:v>
      </x:c>
    </x:row>
    <x:row r="2181" ht="34" customHeight="1">
      <x:c r="A2181" s="3" t="str">
        <x:v>Agosto</x:v>
      </x:c>
      <x:c r="B2181" s="3" t="str">
        <x:v>Não identificado</x:v>
      </x:c>
      <x:c r="C2181" s="3" t="str">
        <x:v>DISPONIBILIDADE / HORAS</x:v>
      </x:c>
      <x:c r="D2181" s="3" t="str">
        <x:v>5034000059</x:v>
      </x:c>
      <x:c r="E2181" s="9" t="str">
        <x:v>TURMA LV ATE 36,2KV 3H CESTO SP SOBREAV</x:v>
      </x:c>
      <x:c r="F2181" s="3" t="str">
        <x:v>Não informada</x:v>
      </x:c>
      <x:c r="G2181" s="10"/>
      <x:c r="H2181" s="10" t="str">
        <x:f>IF(G2181="","",G2181/12)</x:f>
      </x:c>
      <x:c r="I2181" s="10" t="n">
        <x:v>438.466</x:v>
      </x:c>
      <x:c r="J2181" s="10" t="str">
        <x:f>IF(H2181="","",I2181-H2181)</x:f>
      </x:c>
      <x:c r="K2181" s="11" t="str">
        <x:f>IF(H2181&gt;0,I2181/H2181,"")</x:f>
      </x:c>
      <x:c r="L2181" s="12" t="n">
        <x:v>0</x:v>
      </x:c>
      <x:c r="M2181" s="12" t="n">
        <x:v>15863.7</x:v>
      </x:c>
      <x:c r="N2181" s="12" t="n">
        <x:f>M2181-L2181</x:f>
        <x:v>15863.7</x:v>
      </x:c>
      <x:c r="O2181" s="3" t="str">
        <x:v>Ausente do Anexo IX</x:v>
      </x:c>
    </x:row>
    <x:row r="2182" ht="34" customHeight="1">
      <x:c r="A2182" s="3" t="str">
        <x:v>Agosto</x:v>
      </x:c>
      <x:c r="B2182" s="3" t="str">
        <x:v>Não identificado</x:v>
      </x:c>
      <x:c r="C2182" s="3" t="str">
        <x:v>SEM CLASSIFICAÇÃO</x:v>
      </x:c>
      <x:c r="D2182" s="3" t="str">
        <x:v>5152000082</x:v>
      </x:c>
      <x:c r="E2182" s="9" t="str">
        <x:v>INTERMEDIAÇÃO TRANSPORTE DE PASSAGEIROS</x:v>
      </x:c>
      <x:c r="F2182" s="3" t="str">
        <x:v>Não informada</x:v>
      </x:c>
      <x:c r="G2182" s="10"/>
      <x:c r="H2182" s="10" t="str">
        <x:f>IF(G2182="","",G2182/12)</x:f>
      </x:c>
      <x:c r="I2182" s="10" t="n">
        <x:v>1</x:v>
      </x:c>
      <x:c r="J2182" s="10" t="str">
        <x:f>IF(H2182="","",I2182-H2182)</x:f>
      </x:c>
      <x:c r="K2182" s="11" t="str">
        <x:f>IF(H2182&gt;0,I2182/H2182,"")</x:f>
      </x:c>
      <x:c r="L2182" s="12" t="n">
        <x:v>0</x:v>
      </x:c>
      <x:c r="M2182" s="12" t="n">
        <x:v>15350</x:v>
      </x:c>
      <x:c r="N2182" s="12" t="n">
        <x:f>M2182-L2182</x:f>
        <x:v>15350</x:v>
      </x:c>
      <x:c r="O2182" s="3" t="str">
        <x:v>Ausente do Anexo IX</x:v>
      </x:c>
    </x:row>
    <x:row r="2183" ht="34" customHeight="1">
      <x:c r="A2183" s="3" t="str">
        <x:v>Agosto</x:v>
      </x:c>
      <x:c r="B2183" s="3" t="str">
        <x:v>Não identificado</x:v>
      </x:c>
      <x:c r="C2183" s="3" t="str">
        <x:v>DISPONIBILIDADE / HORAS</x:v>
      </x:c>
      <x:c r="D2183" s="3" t="str">
        <x:v>5025300319</x:v>
      </x:c>
      <x:c r="E2183" s="9" t="str">
        <x:v>TURMA LV ATE 36,2KV 4H CESTO DP SOBREAV</x:v>
      </x:c>
      <x:c r="F2183" s="3" t="str">
        <x:v>Não informada</x:v>
      </x:c>
      <x:c r="G2183" s="10"/>
      <x:c r="H2183" s="10" t="str">
        <x:f>IF(G2183="","",G2183/12)</x:f>
      </x:c>
      <x:c r="I2183" s="10" t="n">
        <x:v>18.933</x:v>
      </x:c>
      <x:c r="J2183" s="10" t="str">
        <x:f>IF(H2183="","",I2183-H2183)</x:f>
      </x:c>
      <x:c r="K2183" s="11" t="str">
        <x:f>IF(H2183&gt;0,I2183/H2183,"")</x:f>
      </x:c>
      <x:c r="L2183" s="12" t="n">
        <x:v>0</x:v>
      </x:c>
      <x:c r="M2183" s="12" t="n">
        <x:v>901.21</x:v>
      </x:c>
      <x:c r="N2183" s="12" t="n">
        <x:f>M2183-L2183</x:f>
        <x:v>901.21</x:v>
      </x:c>
      <x:c r="O2183" s="3" t="str">
        <x:v>Ausente do Anexo IX</x:v>
      </x:c>
    </x:row>
  </x:sheetData>
  <x:conditionalFormatting sqref="A7:D2183">
    <x:cfRule type="expression" dxfId="0" priority="1">
      <x:formula>$C7="PRODUÇÃO"</x:formula>
    </x:cfRule>
    <x:cfRule type="expression" dxfId="1" priority="2">
      <x:formula>$C7&lt;&gt;"PRODUÇÃO"</x:formula>
    </x:cfRule>
  </x:conditionalFormatting>
  <x:conditionalFormatting sqref="J7:J2183">
    <x:cfRule type="cellIs" dxfId="4" priority="3" operator="lessThan">
      <x:formula>0</x:formula>
    </x:cfRule>
    <x:cfRule type="cellIs" dxfId="5" priority="4" operator="greaterThanOrEqual">
      <x:formula>0</x:formula>
    </x:cfRule>
  </x:conditionalFormatting>
  <x:conditionalFormatting sqref="N7:N2183">
    <x:cfRule type="cellIs" dxfId="6" priority="5" operator="lessThan">
      <x:formula>0</x:formula>
    </x:cfRule>
    <x:cfRule type="cellIs" dxfId="7" priority="6" operator="greaterThanOr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dae7dcee54d4a3e"/>
  </x:tableParts>
</x:worksheet>
</file>